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tk.sharepoint.com/sites/ResearchandInformationCenterteam/Shared Documents/General/Library/Materials to Add to MRLn/MKnowledge (formerly Knowledgebase)/MK materials TO BE ADDED/_Documents In Process/Clarksville/Payscales provided/"/>
    </mc:Choice>
  </mc:AlternateContent>
  <xr:revisionPtr revIDLastSave="0" documentId="8_{D566DCDE-7864-4AE2-BEEF-A174B1637732}" xr6:coauthVersionLast="47" xr6:coauthVersionMax="47" xr10:uidLastSave="{00000000-0000-0000-0000-000000000000}"/>
  <bookViews>
    <workbookView xWindow="25440" yWindow="0" windowWidth="25760" windowHeight="20880" xr2:uid="{00000000-000D-0000-FFFF-FFFF00000000}"/>
  </bookViews>
  <sheets>
    <sheet name="General Government" sheetId="4" r:id="rId1"/>
    <sheet name="Fire" sheetId="2" r:id="rId2"/>
    <sheet name="Fire Update 1" sheetId="6" state="hidden" r:id="rId3"/>
    <sheet name="Fire Update 2" sheetId="7" state="hidden" r:id="rId4"/>
    <sheet name="Police" sheetId="5" r:id="rId5"/>
    <sheet name="CDL" sheetId="3" r:id="rId6"/>
    <sheet name="Dont use this one" sheetId="1" state="hidden" r:id="rId7"/>
  </sheets>
  <definedNames>
    <definedName name="_xlnm._FilterDatabase" localSheetId="5" hidden="1">CDL!$A$4:$K$32</definedName>
    <definedName name="_xlnm._FilterDatabase" localSheetId="2" hidden="1">'Fire Update 1'!$A$4:$K$4</definedName>
    <definedName name="_xlnm.Print_Titles" localSheetId="5">CDL!$1:$4</definedName>
    <definedName name="_xlnm.Print_Titles" localSheetId="6">'Dont use this one'!$1:$5</definedName>
    <definedName name="_xlnm.Print_Titles" localSheetId="0">'General Government'!$1:$4</definedName>
    <definedName name="_xlnm.Print_Titles" localSheetId="4">Police!$1:$4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E82" i="4" s="1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E156" i="4" s="1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E204" i="4" s="1"/>
  <c r="G204" i="4" s="1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5" i="4"/>
  <c r="E221" i="4"/>
  <c r="J204" i="4" l="1"/>
  <c r="K204" i="4" s="1"/>
  <c r="H204" i="4"/>
  <c r="I204" i="4"/>
  <c r="F204" i="4"/>
  <c r="E53" i="4"/>
  <c r="F53" i="4" s="1"/>
  <c r="E188" i="4"/>
  <c r="G53" i="4" l="1"/>
  <c r="I53" i="4"/>
  <c r="J53" i="4"/>
  <c r="K53" i="4" s="1"/>
  <c r="H53" i="4"/>
  <c r="H188" i="4"/>
  <c r="G188" i="4"/>
  <c r="F188" i="4"/>
  <c r="J188" i="4"/>
  <c r="K188" i="4" s="1"/>
  <c r="I188" i="4"/>
  <c r="E160" i="4" l="1"/>
  <c r="H160" i="4" s="1"/>
  <c r="J160" i="4" l="1"/>
  <c r="K160" i="4" s="1"/>
  <c r="G160" i="4"/>
  <c r="F160" i="4"/>
  <c r="I160" i="4"/>
  <c r="E97" i="4"/>
  <c r="G97" i="4" l="1"/>
  <c r="I97" i="4"/>
  <c r="F97" i="4"/>
  <c r="H97" i="4"/>
  <c r="J97" i="4"/>
  <c r="K97" i="4" s="1"/>
  <c r="E27" i="3"/>
  <c r="G27" i="3" s="1"/>
  <c r="H27" i="3" l="1"/>
  <c r="I27" i="3"/>
  <c r="J27" i="3"/>
  <c r="K27" i="3" s="1"/>
  <c r="F27" i="3"/>
  <c r="F82" i="4"/>
  <c r="J82" i="4" l="1"/>
  <c r="K82" i="4" s="1"/>
  <c r="I82" i="4"/>
  <c r="H82" i="4"/>
  <c r="G82" i="4"/>
  <c r="E25" i="4"/>
  <c r="H25" i="4" l="1"/>
  <c r="G25" i="4"/>
  <c r="F25" i="4"/>
  <c r="J25" i="4"/>
  <c r="K25" i="4" s="1"/>
  <c r="I25" i="4"/>
  <c r="E117" i="4"/>
  <c r="E105" i="4"/>
  <c r="E107" i="4"/>
  <c r="I117" i="4" l="1"/>
  <c r="F117" i="4"/>
  <c r="G117" i="4"/>
  <c r="H117" i="4"/>
  <c r="J117" i="4"/>
  <c r="K117" i="4" s="1"/>
  <c r="G105" i="4"/>
  <c r="J105" i="4"/>
  <c r="K105" i="4" s="1"/>
  <c r="I105" i="4"/>
  <c r="H105" i="4"/>
  <c r="F105" i="4"/>
  <c r="I107" i="4"/>
  <c r="J107" i="4"/>
  <c r="K107" i="4" s="1"/>
  <c r="F107" i="4"/>
  <c r="G107" i="4"/>
  <c r="H107" i="4"/>
  <c r="E127" i="4" l="1"/>
  <c r="J127" i="4" s="1"/>
  <c r="K127" i="4" s="1"/>
  <c r="F127" i="4" l="1"/>
  <c r="I127" i="4"/>
  <c r="H127" i="4"/>
  <c r="G127" i="4"/>
  <c r="E16" i="4"/>
  <c r="G16" i="4" s="1"/>
  <c r="E12" i="4"/>
  <c r="I12" i="4" s="1"/>
  <c r="E7" i="4"/>
  <c r="I7" i="4" s="1"/>
  <c r="F16" i="4" l="1"/>
  <c r="J16" i="4"/>
  <c r="K16" i="4" s="1"/>
  <c r="I16" i="4"/>
  <c r="H16" i="4"/>
  <c r="H12" i="4"/>
  <c r="G12" i="4"/>
  <c r="F12" i="4"/>
  <c r="J12" i="4"/>
  <c r="K12" i="4" s="1"/>
  <c r="H7" i="4"/>
  <c r="G7" i="4"/>
  <c r="F7" i="4"/>
  <c r="J7" i="4"/>
  <c r="K7" i="4" s="1"/>
  <c r="E112" i="4"/>
  <c r="I112" i="4" s="1"/>
  <c r="G112" i="4" l="1"/>
  <c r="F112" i="4"/>
  <c r="H112" i="4"/>
  <c r="J112" i="4"/>
  <c r="K112" i="4" s="1"/>
  <c r="E124" i="4"/>
  <c r="F124" i="4" s="1"/>
  <c r="J124" i="4" l="1"/>
  <c r="K124" i="4" s="1"/>
  <c r="I124" i="4"/>
  <c r="H124" i="4"/>
  <c r="G124" i="4"/>
  <c r="E133" i="4"/>
  <c r="F133" i="4" s="1"/>
  <c r="J133" i="4" l="1"/>
  <c r="K133" i="4" s="1"/>
  <c r="I133" i="4"/>
  <c r="H133" i="4"/>
  <c r="G133" i="4"/>
  <c r="E139" i="4" l="1"/>
  <c r="G139" i="4" s="1"/>
  <c r="F139" i="4" l="1"/>
  <c r="H139" i="4"/>
  <c r="I139" i="4"/>
  <c r="J139" i="4"/>
  <c r="K139" i="4" s="1"/>
  <c r="E198" i="4"/>
  <c r="N7" i="2"/>
  <c r="E7" i="2"/>
  <c r="F7" i="2" s="1"/>
  <c r="H221" i="4"/>
  <c r="I221" i="4"/>
  <c r="J221" i="4"/>
  <c r="K221" i="4" s="1"/>
  <c r="G221" i="4"/>
  <c r="F221" i="4"/>
  <c r="E220" i="4"/>
  <c r="I220" i="4" s="1"/>
  <c r="J220" i="4" l="1"/>
  <c r="K220" i="4" s="1"/>
  <c r="H220" i="4"/>
  <c r="F220" i="4"/>
  <c r="G220" i="4"/>
  <c r="G198" i="4"/>
  <c r="F198" i="4"/>
  <c r="J198" i="4"/>
  <c r="K198" i="4" s="1"/>
  <c r="I198" i="4"/>
  <c r="H198" i="4"/>
  <c r="J7" i="2"/>
  <c r="K7" i="2" s="1"/>
  <c r="I7" i="2"/>
  <c r="H7" i="2"/>
  <c r="G7" i="2"/>
  <c r="E16" i="2"/>
  <c r="G16" i="2" s="1"/>
  <c r="E11" i="2"/>
  <c r="F11" i="2" s="1"/>
  <c r="E9" i="2"/>
  <c r="I9" i="2" s="1"/>
  <c r="E6" i="5"/>
  <c r="G6" i="5" s="1"/>
  <c r="E14" i="5"/>
  <c r="I14" i="5" s="1"/>
  <c r="E30" i="5"/>
  <c r="I30" i="5" s="1"/>
  <c r="N16" i="2"/>
  <c r="N15" i="2"/>
  <c r="E15" i="2" s="1"/>
  <c r="G15" i="2" s="1"/>
  <c r="N14" i="2"/>
  <c r="E14" i="2" s="1"/>
  <c r="N13" i="2"/>
  <c r="E13" i="2" s="1"/>
  <c r="N12" i="2"/>
  <c r="E12" i="2" s="1"/>
  <c r="G12" i="2" s="1"/>
  <c r="N11" i="2"/>
  <c r="N10" i="2"/>
  <c r="E10" i="2" s="1"/>
  <c r="N9" i="2"/>
  <c r="N8" i="2"/>
  <c r="E8" i="2" s="1"/>
  <c r="H8" i="2" s="1"/>
  <c r="N6" i="2"/>
  <c r="E6" i="2" s="1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N34" i="5"/>
  <c r="E34" i="5" s="1"/>
  <c r="N33" i="5"/>
  <c r="E33" i="5" s="1"/>
  <c r="N32" i="5"/>
  <c r="E32" i="5" s="1"/>
  <c r="I32" i="5" s="1"/>
  <c r="N31" i="5"/>
  <c r="E31" i="5" s="1"/>
  <c r="N30" i="5"/>
  <c r="N29" i="5"/>
  <c r="E29" i="5" s="1"/>
  <c r="N28" i="5"/>
  <c r="E28" i="5" s="1"/>
  <c r="N27" i="5"/>
  <c r="E27" i="5" s="1"/>
  <c r="N26" i="5"/>
  <c r="E26" i="5" s="1"/>
  <c r="N25" i="5"/>
  <c r="E25" i="5" s="1"/>
  <c r="N24" i="5"/>
  <c r="E24" i="5" s="1"/>
  <c r="J24" i="5" s="1"/>
  <c r="K24" i="5" s="1"/>
  <c r="N23" i="5"/>
  <c r="E23" i="5" s="1"/>
  <c r="N22" i="5"/>
  <c r="E22" i="5" s="1"/>
  <c r="N21" i="5"/>
  <c r="E21" i="5" s="1"/>
  <c r="N20" i="5"/>
  <c r="E20" i="5" s="1"/>
  <c r="I20" i="5" s="1"/>
  <c r="N19" i="5"/>
  <c r="E19" i="5" s="1"/>
  <c r="H19" i="5" s="1"/>
  <c r="N18" i="5"/>
  <c r="E18" i="5" s="1"/>
  <c r="N17" i="5"/>
  <c r="E17" i="5" s="1"/>
  <c r="N16" i="5"/>
  <c r="E16" i="5" s="1"/>
  <c r="N15" i="5"/>
  <c r="E15" i="5" s="1"/>
  <c r="N14" i="5"/>
  <c r="N13" i="5"/>
  <c r="E13" i="5" s="1"/>
  <c r="H13" i="5" s="1"/>
  <c r="N12" i="5"/>
  <c r="E12" i="5" s="1"/>
  <c r="F12" i="5" s="1"/>
  <c r="N11" i="5"/>
  <c r="E11" i="5" s="1"/>
  <c r="N10" i="5"/>
  <c r="E10" i="5" s="1"/>
  <c r="N9" i="5"/>
  <c r="E9" i="5" s="1"/>
  <c r="N8" i="5"/>
  <c r="E8" i="5" s="1"/>
  <c r="H8" i="5" s="1"/>
  <c r="N7" i="5"/>
  <c r="E7" i="5" s="1"/>
  <c r="N6" i="5"/>
  <c r="N5" i="3"/>
  <c r="E5" i="3" s="1"/>
  <c r="N5" i="5"/>
  <c r="E5" i="5" s="1"/>
  <c r="J5" i="5" s="1"/>
  <c r="K5" i="5" s="1"/>
  <c r="N5" i="2"/>
  <c r="E5" i="2" s="1"/>
  <c r="E6" i="4"/>
  <c r="E8" i="4"/>
  <c r="E9" i="4"/>
  <c r="E10" i="4"/>
  <c r="E11" i="4"/>
  <c r="J11" i="4" s="1"/>
  <c r="K11" i="4" s="1"/>
  <c r="E13" i="4"/>
  <c r="E14" i="4"/>
  <c r="E15" i="4"/>
  <c r="E17" i="4"/>
  <c r="E18" i="4"/>
  <c r="G18" i="4" s="1"/>
  <c r="E19" i="4"/>
  <c r="I19" i="4" s="1"/>
  <c r="E20" i="4"/>
  <c r="E21" i="4"/>
  <c r="E22" i="4"/>
  <c r="E23" i="4"/>
  <c r="E24" i="4"/>
  <c r="E26" i="4"/>
  <c r="H26" i="4" s="1"/>
  <c r="E27" i="4"/>
  <c r="J27" i="4" s="1"/>
  <c r="K27" i="4" s="1"/>
  <c r="E28" i="4"/>
  <c r="E29" i="4"/>
  <c r="E30" i="4"/>
  <c r="E31" i="4"/>
  <c r="E32" i="4"/>
  <c r="G32" i="4" s="1"/>
  <c r="E33" i="4"/>
  <c r="I33" i="4" s="1"/>
  <c r="E34" i="4"/>
  <c r="E35" i="4"/>
  <c r="E36" i="4"/>
  <c r="E37" i="4"/>
  <c r="J37" i="4" s="1"/>
  <c r="K37" i="4" s="1"/>
  <c r="E38" i="4"/>
  <c r="E39" i="4"/>
  <c r="E40" i="4"/>
  <c r="E41" i="4"/>
  <c r="E42" i="4"/>
  <c r="G42" i="4" s="1"/>
  <c r="E43" i="4"/>
  <c r="E44" i="4"/>
  <c r="E45" i="4"/>
  <c r="E46" i="4"/>
  <c r="I46" i="4" s="1"/>
  <c r="E47" i="4"/>
  <c r="E48" i="4"/>
  <c r="E49" i="4"/>
  <c r="H49" i="4" s="1"/>
  <c r="E50" i="4"/>
  <c r="J50" i="4" s="1"/>
  <c r="K50" i="4" s="1"/>
  <c r="E51" i="4"/>
  <c r="E52" i="4"/>
  <c r="G52" i="4" s="1"/>
  <c r="E64" i="4"/>
  <c r="E54" i="4"/>
  <c r="E55" i="4"/>
  <c r="G55" i="4" s="1"/>
  <c r="E56" i="4"/>
  <c r="E57" i="4"/>
  <c r="E58" i="4"/>
  <c r="E59" i="4"/>
  <c r="E60" i="4"/>
  <c r="E61" i="4"/>
  <c r="E62" i="4"/>
  <c r="H62" i="4" s="1"/>
  <c r="E63" i="4"/>
  <c r="J63" i="4" s="1"/>
  <c r="K63" i="4" s="1"/>
  <c r="E65" i="4"/>
  <c r="E66" i="4"/>
  <c r="E67" i="4"/>
  <c r="I67" i="4" s="1"/>
  <c r="E68" i="4"/>
  <c r="E69" i="4"/>
  <c r="G69" i="4" s="1"/>
  <c r="E70" i="4"/>
  <c r="I70" i="4" s="1"/>
  <c r="E71" i="4"/>
  <c r="E72" i="4"/>
  <c r="E73" i="4"/>
  <c r="H73" i="4" s="1"/>
  <c r="E74" i="4"/>
  <c r="J74" i="4" s="1"/>
  <c r="K74" i="4" s="1"/>
  <c r="E75" i="4"/>
  <c r="E76" i="4"/>
  <c r="E77" i="4"/>
  <c r="E78" i="4"/>
  <c r="E79" i="4"/>
  <c r="G79" i="4" s="1"/>
  <c r="E80" i="4"/>
  <c r="I80" i="4" s="1"/>
  <c r="E81" i="4"/>
  <c r="E83" i="4"/>
  <c r="E84" i="4"/>
  <c r="E85" i="4"/>
  <c r="E86" i="4"/>
  <c r="E87" i="4"/>
  <c r="J87" i="4" s="1"/>
  <c r="K87" i="4" s="1"/>
  <c r="E88" i="4"/>
  <c r="E89" i="4"/>
  <c r="G89" i="4" s="1"/>
  <c r="E90" i="4"/>
  <c r="J90" i="4" s="1"/>
  <c r="K90" i="4" s="1"/>
  <c r="E91" i="4"/>
  <c r="E92" i="4"/>
  <c r="E93" i="4"/>
  <c r="E94" i="4"/>
  <c r="E95" i="4"/>
  <c r="E96" i="4"/>
  <c r="E98" i="4"/>
  <c r="H98" i="4" s="1"/>
  <c r="E99" i="4"/>
  <c r="E100" i="4"/>
  <c r="E101" i="4"/>
  <c r="E102" i="4"/>
  <c r="E103" i="4"/>
  <c r="E104" i="4"/>
  <c r="H104" i="4" s="1"/>
  <c r="E106" i="4"/>
  <c r="I106" i="4" s="1"/>
  <c r="E108" i="4"/>
  <c r="E109" i="4"/>
  <c r="E110" i="4"/>
  <c r="E111" i="4"/>
  <c r="H111" i="4" s="1"/>
  <c r="E113" i="4"/>
  <c r="E114" i="4"/>
  <c r="J114" i="4" s="1"/>
  <c r="K114" i="4" s="1"/>
  <c r="E115" i="4"/>
  <c r="E116" i="4"/>
  <c r="E118" i="4"/>
  <c r="E119" i="4"/>
  <c r="E120" i="4"/>
  <c r="J120" i="4" s="1"/>
  <c r="K120" i="4" s="1"/>
  <c r="E121" i="4"/>
  <c r="E122" i="4"/>
  <c r="E123" i="4"/>
  <c r="E125" i="4"/>
  <c r="E126" i="4"/>
  <c r="E128" i="4"/>
  <c r="E129" i="4"/>
  <c r="J129" i="4" s="1"/>
  <c r="K129" i="4" s="1"/>
  <c r="E130" i="4"/>
  <c r="E131" i="4"/>
  <c r="F131" i="4" s="1"/>
  <c r="E132" i="4"/>
  <c r="F132" i="4" s="1"/>
  <c r="E134" i="4"/>
  <c r="G134" i="4" s="1"/>
  <c r="E136" i="4"/>
  <c r="E135" i="4"/>
  <c r="E137" i="4"/>
  <c r="E138" i="4"/>
  <c r="H138" i="4" s="1"/>
  <c r="E140" i="4"/>
  <c r="E141" i="4"/>
  <c r="G141" i="4" s="1"/>
  <c r="E142" i="4"/>
  <c r="H142" i="4" s="1"/>
  <c r="I156" i="4"/>
  <c r="E143" i="4"/>
  <c r="E144" i="4"/>
  <c r="H144" i="4" s="1"/>
  <c r="E145" i="4"/>
  <c r="F145" i="4" s="1"/>
  <c r="E146" i="4"/>
  <c r="E147" i="4"/>
  <c r="E148" i="4"/>
  <c r="J148" i="4" s="1"/>
  <c r="K148" i="4" s="1"/>
  <c r="E149" i="4"/>
  <c r="F149" i="4" s="1"/>
  <c r="E150" i="4"/>
  <c r="E152" i="4"/>
  <c r="F152" i="4" s="1"/>
  <c r="E151" i="4"/>
  <c r="G151" i="4" s="1"/>
  <c r="E153" i="4"/>
  <c r="E154" i="4"/>
  <c r="E155" i="4"/>
  <c r="E157" i="4"/>
  <c r="F157" i="4" s="1"/>
  <c r="E158" i="4"/>
  <c r="F158" i="4" s="1"/>
  <c r="E159" i="4"/>
  <c r="E161" i="4"/>
  <c r="J161" i="4" s="1"/>
  <c r="K161" i="4" s="1"/>
  <c r="E162" i="4"/>
  <c r="J162" i="4" s="1"/>
  <c r="K162" i="4" s="1"/>
  <c r="E163" i="4"/>
  <c r="E164" i="4"/>
  <c r="F164" i="4" s="1"/>
  <c r="E165" i="4"/>
  <c r="F165" i="4" s="1"/>
  <c r="E166" i="4"/>
  <c r="E167" i="4"/>
  <c r="H167" i="4" s="1"/>
  <c r="E168" i="4"/>
  <c r="I168" i="4" s="1"/>
  <c r="E169" i="4"/>
  <c r="F169" i="4" s="1"/>
  <c r="E170" i="4"/>
  <c r="F170" i="4" s="1"/>
  <c r="E171" i="4"/>
  <c r="E172" i="4"/>
  <c r="G172" i="4" s="1"/>
  <c r="E173" i="4"/>
  <c r="E174" i="4"/>
  <c r="E175" i="4"/>
  <c r="E176" i="4"/>
  <c r="F176" i="4" s="1"/>
  <c r="E177" i="4"/>
  <c r="I177" i="4" s="1"/>
  <c r="E178" i="4"/>
  <c r="E179" i="4"/>
  <c r="E180" i="4"/>
  <c r="I180" i="4" s="1"/>
  <c r="E181" i="4"/>
  <c r="E182" i="4"/>
  <c r="F182" i="4" s="1"/>
  <c r="E183" i="4"/>
  <c r="I183" i="4" s="1"/>
  <c r="E184" i="4"/>
  <c r="E185" i="4"/>
  <c r="E186" i="4"/>
  <c r="I186" i="4" s="1"/>
  <c r="E187" i="4"/>
  <c r="F187" i="4" s="1"/>
  <c r="E189" i="4"/>
  <c r="H189" i="4" s="1"/>
  <c r="E190" i="4"/>
  <c r="I190" i="4" s="1"/>
  <c r="E194" i="4"/>
  <c r="G194" i="4" s="1"/>
  <c r="E191" i="4"/>
  <c r="E192" i="4"/>
  <c r="E193" i="4"/>
  <c r="E195" i="4"/>
  <c r="H195" i="4" s="1"/>
  <c r="E196" i="4"/>
  <c r="E197" i="4"/>
  <c r="E199" i="4"/>
  <c r="J199" i="4" s="1"/>
  <c r="K199" i="4" s="1"/>
  <c r="E200" i="4"/>
  <c r="J200" i="4" s="1"/>
  <c r="K200" i="4" s="1"/>
  <c r="E201" i="4"/>
  <c r="E203" i="4"/>
  <c r="F203" i="4" s="1"/>
  <c r="E202" i="4"/>
  <c r="F202" i="4" s="1"/>
  <c r="E205" i="4"/>
  <c r="E206" i="4"/>
  <c r="E207" i="4"/>
  <c r="G207" i="4" s="1"/>
  <c r="E208" i="4"/>
  <c r="E209" i="4"/>
  <c r="E210" i="4"/>
  <c r="F210" i="4" s="1"/>
  <c r="E211" i="4"/>
  <c r="H211" i="4" s="1"/>
  <c r="E212" i="4"/>
  <c r="E213" i="4"/>
  <c r="E214" i="4"/>
  <c r="F214" i="4" s="1"/>
  <c r="E215" i="4"/>
  <c r="H215" i="4" s="1"/>
  <c r="E216" i="4"/>
  <c r="H216" i="4" s="1"/>
  <c r="E217" i="4"/>
  <c r="F217" i="4" s="1"/>
  <c r="E218" i="4"/>
  <c r="E219" i="4"/>
  <c r="E5" i="4"/>
  <c r="I5" i="4" s="1"/>
  <c r="H31" i="5" l="1"/>
  <c r="J31" i="5"/>
  <c r="K31" i="5" s="1"/>
  <c r="G13" i="2"/>
  <c r="H13" i="2"/>
  <c r="I13" i="2"/>
  <c r="I18" i="5"/>
  <c r="G18" i="5"/>
  <c r="H18" i="5"/>
  <c r="F14" i="2"/>
  <c r="H14" i="2"/>
  <c r="G6" i="2"/>
  <c r="H6" i="2"/>
  <c r="I6" i="2"/>
  <c r="H7" i="5"/>
  <c r="J7" i="5"/>
  <c r="K7" i="5" s="1"/>
  <c r="I26" i="5"/>
  <c r="F26" i="5"/>
  <c r="H25" i="5"/>
  <c r="F25" i="5"/>
  <c r="J25" i="5"/>
  <c r="K25" i="5" s="1"/>
  <c r="G10" i="2"/>
  <c r="F10" i="2"/>
  <c r="J30" i="5"/>
  <c r="K30" i="5" s="1"/>
  <c r="J16" i="2"/>
  <c r="K16" i="2" s="1"/>
  <c r="F30" i="5"/>
  <c r="J11" i="2"/>
  <c r="K11" i="2" s="1"/>
  <c r="G14" i="5"/>
  <c r="H11" i="2"/>
  <c r="I15" i="2"/>
  <c r="H15" i="2"/>
  <c r="J9" i="2"/>
  <c r="K9" i="2" s="1"/>
  <c r="J13" i="2"/>
  <c r="K13" i="2" s="1"/>
  <c r="F12" i="2"/>
  <c r="J14" i="2"/>
  <c r="K14" i="2" s="1"/>
  <c r="I16" i="2"/>
  <c r="G11" i="2"/>
  <c r="G9" i="2"/>
  <c r="H16" i="2"/>
  <c r="J8" i="2"/>
  <c r="K8" i="2" s="1"/>
  <c r="F16" i="2"/>
  <c r="J10" i="2"/>
  <c r="K10" i="2" s="1"/>
  <c r="H10" i="2"/>
  <c r="F24" i="5"/>
  <c r="G12" i="5"/>
  <c r="I12" i="5"/>
  <c r="G24" i="5"/>
  <c r="H12" i="5"/>
  <c r="F31" i="5"/>
  <c r="I7" i="5"/>
  <c r="G20" i="5"/>
  <c r="J19" i="5"/>
  <c r="K19" i="5" s="1"/>
  <c r="F8" i="5"/>
  <c r="I9" i="5"/>
  <c r="G9" i="5"/>
  <c r="F9" i="5"/>
  <c r="J33" i="5"/>
  <c r="K33" i="5" s="1"/>
  <c r="H33" i="5"/>
  <c r="J27" i="5"/>
  <c r="K27" i="5" s="1"/>
  <c r="H27" i="5"/>
  <c r="J15" i="5"/>
  <c r="K15" i="5" s="1"/>
  <c r="H15" i="5"/>
  <c r="J21" i="5"/>
  <c r="K21" i="5" s="1"/>
  <c r="H21" i="5"/>
  <c r="J10" i="5"/>
  <c r="K10" i="5" s="1"/>
  <c r="H10" i="5"/>
  <c r="H16" i="5"/>
  <c r="I16" i="5"/>
  <c r="J16" i="5"/>
  <c r="K16" i="5" s="1"/>
  <c r="F16" i="5"/>
  <c r="G16" i="5"/>
  <c r="G22" i="5"/>
  <c r="I22" i="5"/>
  <c r="J22" i="5"/>
  <c r="K22" i="5" s="1"/>
  <c r="F22" i="5"/>
  <c r="H22" i="5"/>
  <c r="F28" i="5"/>
  <c r="H28" i="5"/>
  <c r="I28" i="5"/>
  <c r="J28" i="5"/>
  <c r="K28" i="5" s="1"/>
  <c r="G28" i="5"/>
  <c r="G34" i="5"/>
  <c r="H34" i="5"/>
  <c r="I34" i="5"/>
  <c r="J34" i="5"/>
  <c r="K34" i="5" s="1"/>
  <c r="F34" i="5"/>
  <c r="G11" i="5"/>
  <c r="F11" i="5"/>
  <c r="H11" i="5"/>
  <c r="I11" i="5"/>
  <c r="J11" i="5"/>
  <c r="K11" i="5" s="1"/>
  <c r="G17" i="5"/>
  <c r="J17" i="5"/>
  <c r="K17" i="5" s="1"/>
  <c r="F17" i="5"/>
  <c r="H17" i="5"/>
  <c r="I17" i="5"/>
  <c r="G23" i="5"/>
  <c r="I23" i="5"/>
  <c r="F23" i="5"/>
  <c r="H23" i="5"/>
  <c r="J23" i="5"/>
  <c r="K23" i="5" s="1"/>
  <c r="G29" i="5"/>
  <c r="H29" i="5"/>
  <c r="J29" i="5"/>
  <c r="K29" i="5" s="1"/>
  <c r="F29" i="5"/>
  <c r="I29" i="5"/>
  <c r="F18" i="5"/>
  <c r="G32" i="5"/>
  <c r="H30" i="5"/>
  <c r="I24" i="5"/>
  <c r="J18" i="5"/>
  <c r="K18" i="5" s="1"/>
  <c r="F13" i="5"/>
  <c r="G7" i="5"/>
  <c r="F32" i="5"/>
  <c r="G30" i="5"/>
  <c r="G26" i="5"/>
  <c r="H24" i="5"/>
  <c r="J12" i="5"/>
  <c r="K12" i="5" s="1"/>
  <c r="J8" i="5"/>
  <c r="K8" i="5" s="1"/>
  <c r="F7" i="5"/>
  <c r="J6" i="5"/>
  <c r="K6" i="5" s="1"/>
  <c r="F20" i="5"/>
  <c r="I6" i="5"/>
  <c r="F14" i="5"/>
  <c r="H6" i="5"/>
  <c r="F19" i="5"/>
  <c r="J13" i="5"/>
  <c r="K13" i="5" s="1"/>
  <c r="F6" i="5"/>
  <c r="G8" i="3"/>
  <c r="H8" i="3"/>
  <c r="I8" i="3"/>
  <c r="J8" i="3"/>
  <c r="K8" i="3" s="1"/>
  <c r="F8" i="3"/>
  <c r="H14" i="3"/>
  <c r="I14" i="3"/>
  <c r="J14" i="3"/>
  <c r="K14" i="3" s="1"/>
  <c r="F14" i="3"/>
  <c r="G14" i="3"/>
  <c r="I20" i="3"/>
  <c r="J20" i="3"/>
  <c r="K20" i="3" s="1"/>
  <c r="F20" i="3"/>
  <c r="G20" i="3"/>
  <c r="H20" i="3"/>
  <c r="J26" i="3"/>
  <c r="K26" i="3" s="1"/>
  <c r="F26" i="3"/>
  <c r="G26" i="3"/>
  <c r="H26" i="3"/>
  <c r="I26" i="3"/>
  <c r="H10" i="3"/>
  <c r="F10" i="3"/>
  <c r="G10" i="3"/>
  <c r="H9" i="3"/>
  <c r="I9" i="3"/>
  <c r="J9" i="3"/>
  <c r="K9" i="3" s="1"/>
  <c r="F9" i="3"/>
  <c r="G9" i="3"/>
  <c r="I15" i="3"/>
  <c r="J15" i="3"/>
  <c r="K15" i="3" s="1"/>
  <c r="F15" i="3"/>
  <c r="G15" i="3"/>
  <c r="H15" i="3"/>
  <c r="J21" i="3"/>
  <c r="K21" i="3" s="1"/>
  <c r="F21" i="3"/>
  <c r="G21" i="3"/>
  <c r="H21" i="3"/>
  <c r="I21" i="3"/>
  <c r="F28" i="3"/>
  <c r="G28" i="3"/>
  <c r="H28" i="3"/>
  <c r="I28" i="3"/>
  <c r="J28" i="3"/>
  <c r="K28" i="3" s="1"/>
  <c r="H16" i="3"/>
  <c r="F16" i="3"/>
  <c r="G16" i="3"/>
  <c r="J5" i="3"/>
  <c r="K5" i="3" s="1"/>
  <c r="I5" i="3"/>
  <c r="H5" i="3"/>
  <c r="G5" i="3"/>
  <c r="F5" i="3"/>
  <c r="I11" i="3"/>
  <c r="H11" i="3"/>
  <c r="I17" i="3"/>
  <c r="H17" i="3"/>
  <c r="I23" i="3"/>
  <c r="H23" i="3"/>
  <c r="I30" i="3"/>
  <c r="H30" i="3"/>
  <c r="H22" i="3"/>
  <c r="F22" i="3"/>
  <c r="G22" i="3"/>
  <c r="J6" i="3"/>
  <c r="K6" i="3" s="1"/>
  <c r="F6" i="3"/>
  <c r="G6" i="3"/>
  <c r="H6" i="3"/>
  <c r="I6" i="3"/>
  <c r="F12" i="3"/>
  <c r="G12" i="3"/>
  <c r="H12" i="3"/>
  <c r="I12" i="3"/>
  <c r="J12" i="3"/>
  <c r="K12" i="3" s="1"/>
  <c r="G18" i="3"/>
  <c r="H18" i="3"/>
  <c r="I18" i="3"/>
  <c r="J18" i="3"/>
  <c r="K18" i="3" s="1"/>
  <c r="F18" i="3"/>
  <c r="H24" i="3"/>
  <c r="I24" i="3"/>
  <c r="J24" i="3"/>
  <c r="K24" i="3" s="1"/>
  <c r="F24" i="3"/>
  <c r="G24" i="3"/>
  <c r="I31" i="3"/>
  <c r="J31" i="3"/>
  <c r="K31" i="3" s="1"/>
  <c r="F31" i="3"/>
  <c r="G31" i="3"/>
  <c r="H31" i="3"/>
  <c r="H29" i="3"/>
  <c r="F29" i="3"/>
  <c r="G29" i="3"/>
  <c r="G7" i="3"/>
  <c r="F7" i="3"/>
  <c r="H7" i="3"/>
  <c r="I7" i="3"/>
  <c r="J7" i="3"/>
  <c r="K7" i="3" s="1"/>
  <c r="G13" i="3"/>
  <c r="H13" i="3"/>
  <c r="I13" i="3"/>
  <c r="J13" i="3"/>
  <c r="K13" i="3" s="1"/>
  <c r="F13" i="3"/>
  <c r="H19" i="3"/>
  <c r="I19" i="3"/>
  <c r="J19" i="3"/>
  <c r="K19" i="3" s="1"/>
  <c r="F19" i="3"/>
  <c r="G19" i="3"/>
  <c r="I25" i="3"/>
  <c r="J25" i="3"/>
  <c r="K25" i="3" s="1"/>
  <c r="F25" i="3"/>
  <c r="G25" i="3"/>
  <c r="H25" i="3"/>
  <c r="J32" i="3"/>
  <c r="K32" i="3" s="1"/>
  <c r="F32" i="3"/>
  <c r="G32" i="3"/>
  <c r="H32" i="3"/>
  <c r="I32" i="3"/>
  <c r="G178" i="4"/>
  <c r="F178" i="4"/>
  <c r="G205" i="4"/>
  <c r="H205" i="4"/>
  <c r="G159" i="4"/>
  <c r="F159" i="4"/>
  <c r="G146" i="4"/>
  <c r="I146" i="4"/>
  <c r="J146" i="4"/>
  <c r="K146" i="4" s="1"/>
  <c r="I185" i="4"/>
  <c r="H185" i="4"/>
  <c r="I179" i="4"/>
  <c r="J179" i="4"/>
  <c r="K179" i="4" s="1"/>
  <c r="I147" i="4"/>
  <c r="H147" i="4"/>
  <c r="G197" i="4"/>
  <c r="F197" i="4"/>
  <c r="G184" i="4"/>
  <c r="I184" i="4"/>
  <c r="J184" i="4"/>
  <c r="K184" i="4" s="1"/>
  <c r="G166" i="4"/>
  <c r="I166" i="4"/>
  <c r="J166" i="4"/>
  <c r="K166" i="4" s="1"/>
  <c r="F195" i="4"/>
  <c r="F138" i="4"/>
  <c r="J142" i="4"/>
  <c r="K142" i="4" s="1"/>
  <c r="F141" i="4"/>
  <c r="G201" i="4"/>
  <c r="I201" i="4"/>
  <c r="H201" i="4"/>
  <c r="J201" i="4"/>
  <c r="K201" i="4" s="1"/>
  <c r="F201" i="4"/>
  <c r="G137" i="4"/>
  <c r="H137" i="4"/>
  <c r="I137" i="4"/>
  <c r="F137" i="4"/>
  <c r="J137" i="4"/>
  <c r="K137" i="4" s="1"/>
  <c r="G103" i="4"/>
  <c r="I103" i="4"/>
  <c r="J103" i="4"/>
  <c r="K103" i="4" s="1"/>
  <c r="H103" i="4"/>
  <c r="F103" i="4"/>
  <c r="F59" i="4"/>
  <c r="I59" i="4"/>
  <c r="G59" i="4"/>
  <c r="J59" i="4"/>
  <c r="K59" i="4" s="1"/>
  <c r="H59" i="4"/>
  <c r="F41" i="4"/>
  <c r="I41" i="4"/>
  <c r="G41" i="4"/>
  <c r="H41" i="4"/>
  <c r="J41" i="4"/>
  <c r="K41" i="4" s="1"/>
  <c r="F29" i="4"/>
  <c r="I29" i="4"/>
  <c r="J29" i="4"/>
  <c r="K29" i="4" s="1"/>
  <c r="H29" i="4"/>
  <c r="G29" i="4"/>
  <c r="G192" i="4"/>
  <c r="H192" i="4"/>
  <c r="F192" i="4"/>
  <c r="I192" i="4"/>
  <c r="J192" i="4"/>
  <c r="K192" i="4" s="1"/>
  <c r="G116" i="4"/>
  <c r="I116" i="4"/>
  <c r="J116" i="4"/>
  <c r="K116" i="4" s="1"/>
  <c r="F116" i="4"/>
  <c r="H116" i="4"/>
  <c r="F77" i="4"/>
  <c r="H77" i="4"/>
  <c r="G77" i="4"/>
  <c r="I77" i="4"/>
  <c r="J77" i="4"/>
  <c r="K77" i="4" s="1"/>
  <c r="F58" i="4"/>
  <c r="H58" i="4"/>
  <c r="I58" i="4"/>
  <c r="J58" i="4"/>
  <c r="K58" i="4" s="1"/>
  <c r="G58" i="4"/>
  <c r="F21" i="4"/>
  <c r="H21" i="4"/>
  <c r="I21" i="4"/>
  <c r="J21" i="4"/>
  <c r="K21" i="4" s="1"/>
  <c r="G21" i="4"/>
  <c r="I212" i="4"/>
  <c r="J212" i="4"/>
  <c r="K212" i="4" s="1"/>
  <c r="H212" i="4"/>
  <c r="F212" i="4"/>
  <c r="G212" i="4"/>
  <c r="G191" i="4"/>
  <c r="F191" i="4"/>
  <c r="I191" i="4"/>
  <c r="J191" i="4"/>
  <c r="K191" i="4" s="1"/>
  <c r="H191" i="4"/>
  <c r="G173" i="4"/>
  <c r="F173" i="4"/>
  <c r="I173" i="4"/>
  <c r="J173" i="4"/>
  <c r="K173" i="4" s="1"/>
  <c r="H173" i="4"/>
  <c r="G153" i="4"/>
  <c r="F153" i="4"/>
  <c r="I153" i="4"/>
  <c r="J153" i="4"/>
  <c r="K153" i="4" s="1"/>
  <c r="H153" i="4"/>
  <c r="G136" i="4"/>
  <c r="F136" i="4"/>
  <c r="I136" i="4"/>
  <c r="J136" i="4"/>
  <c r="K136" i="4" s="1"/>
  <c r="H136" i="4"/>
  <c r="G115" i="4"/>
  <c r="F115" i="4"/>
  <c r="H115" i="4"/>
  <c r="I115" i="4"/>
  <c r="J115" i="4"/>
  <c r="K115" i="4" s="1"/>
  <c r="F94" i="4"/>
  <c r="G94" i="4"/>
  <c r="H94" i="4"/>
  <c r="I94" i="4"/>
  <c r="J94" i="4"/>
  <c r="K94" i="4" s="1"/>
  <c r="F76" i="4"/>
  <c r="G76" i="4"/>
  <c r="I76" i="4"/>
  <c r="J76" i="4"/>
  <c r="K76" i="4" s="1"/>
  <c r="H76" i="4"/>
  <c r="F57" i="4"/>
  <c r="G57" i="4"/>
  <c r="H57" i="4"/>
  <c r="I57" i="4"/>
  <c r="J57" i="4"/>
  <c r="K57" i="4" s="1"/>
  <c r="F39" i="4"/>
  <c r="G39" i="4"/>
  <c r="I39" i="4"/>
  <c r="J39" i="4"/>
  <c r="K39" i="4" s="1"/>
  <c r="H39" i="4"/>
  <c r="G181" i="4"/>
  <c r="I181" i="4"/>
  <c r="H181" i="4"/>
  <c r="F181" i="4"/>
  <c r="J181" i="4"/>
  <c r="K181" i="4" s="1"/>
  <c r="F78" i="4"/>
  <c r="I78" i="4"/>
  <c r="G78" i="4"/>
  <c r="H78" i="4"/>
  <c r="J78" i="4"/>
  <c r="K78" i="4" s="1"/>
  <c r="F15" i="4"/>
  <c r="I15" i="4"/>
  <c r="G15" i="4"/>
  <c r="H15" i="4"/>
  <c r="J15" i="4"/>
  <c r="K15" i="4" s="1"/>
  <c r="G193" i="4"/>
  <c r="H193" i="4"/>
  <c r="I193" i="4"/>
  <c r="F193" i="4"/>
  <c r="J193" i="4"/>
  <c r="K193" i="4" s="1"/>
  <c r="G155" i="4"/>
  <c r="H155" i="4"/>
  <c r="I155" i="4"/>
  <c r="F155" i="4"/>
  <c r="J155" i="4"/>
  <c r="K155" i="4" s="1"/>
  <c r="F72" i="4"/>
  <c r="I72" i="4"/>
  <c r="J72" i="4"/>
  <c r="K72" i="4" s="1"/>
  <c r="G72" i="4"/>
  <c r="H72" i="4"/>
  <c r="F35" i="4"/>
  <c r="I35" i="4"/>
  <c r="J35" i="4"/>
  <c r="K35" i="4" s="1"/>
  <c r="G35" i="4"/>
  <c r="H35" i="4"/>
  <c r="G135" i="4"/>
  <c r="F135" i="4"/>
  <c r="H135" i="4"/>
  <c r="I135" i="4"/>
  <c r="J135" i="4"/>
  <c r="K135" i="4" s="1"/>
  <c r="G163" i="4"/>
  <c r="I163" i="4"/>
  <c r="H163" i="4"/>
  <c r="F163" i="4"/>
  <c r="J163" i="4"/>
  <c r="K163" i="4" s="1"/>
  <c r="G123" i="4"/>
  <c r="J123" i="4"/>
  <c r="K123" i="4" s="1"/>
  <c r="H123" i="4"/>
  <c r="I123" i="4"/>
  <c r="F123" i="4"/>
  <c r="F85" i="4"/>
  <c r="I85" i="4"/>
  <c r="G85" i="4"/>
  <c r="H85" i="4"/>
  <c r="J85" i="4"/>
  <c r="K85" i="4" s="1"/>
  <c r="F64" i="4"/>
  <c r="I64" i="4"/>
  <c r="G64" i="4"/>
  <c r="H64" i="4"/>
  <c r="J64" i="4"/>
  <c r="K64" i="4" s="1"/>
  <c r="F8" i="4"/>
  <c r="I8" i="4"/>
  <c r="G8" i="4"/>
  <c r="H8" i="4"/>
  <c r="J8" i="4"/>
  <c r="K8" i="4" s="1"/>
  <c r="G174" i="4"/>
  <c r="H174" i="4"/>
  <c r="F174" i="4"/>
  <c r="I174" i="4"/>
  <c r="J174" i="4"/>
  <c r="K174" i="4" s="1"/>
  <c r="I219" i="4"/>
  <c r="J219" i="4"/>
  <c r="K219" i="4" s="1"/>
  <c r="G219" i="4"/>
  <c r="F219" i="4"/>
  <c r="H219" i="4"/>
  <c r="G175" i="4"/>
  <c r="H175" i="4"/>
  <c r="I175" i="4"/>
  <c r="F175" i="4"/>
  <c r="J175" i="4"/>
  <c r="K175" i="4" s="1"/>
  <c r="G143" i="4"/>
  <c r="H143" i="4"/>
  <c r="I143" i="4"/>
  <c r="F143" i="4"/>
  <c r="J143" i="4"/>
  <c r="K143" i="4" s="1"/>
  <c r="G96" i="4"/>
  <c r="I96" i="4"/>
  <c r="J96" i="4"/>
  <c r="K96" i="4" s="1"/>
  <c r="H96" i="4"/>
  <c r="F96" i="4"/>
  <c r="F66" i="4"/>
  <c r="I66" i="4"/>
  <c r="H66" i="4"/>
  <c r="J66" i="4"/>
  <c r="K66" i="4" s="1"/>
  <c r="G66" i="4"/>
  <c r="F47" i="4"/>
  <c r="I47" i="4"/>
  <c r="G47" i="4"/>
  <c r="H47" i="4"/>
  <c r="J47" i="4"/>
  <c r="K47" i="4" s="1"/>
  <c r="F22" i="4"/>
  <c r="I22" i="4"/>
  <c r="G22" i="4"/>
  <c r="J22" i="4"/>
  <c r="K22" i="4" s="1"/>
  <c r="H22" i="4"/>
  <c r="I213" i="4"/>
  <c r="J213" i="4"/>
  <c r="K213" i="4" s="1"/>
  <c r="G213" i="4"/>
  <c r="F213" i="4"/>
  <c r="H213" i="4"/>
  <c r="G154" i="4"/>
  <c r="H154" i="4"/>
  <c r="F154" i="4"/>
  <c r="I154" i="4"/>
  <c r="J154" i="4"/>
  <c r="K154" i="4" s="1"/>
  <c r="G95" i="4"/>
  <c r="I95" i="4"/>
  <c r="J95" i="4"/>
  <c r="K95" i="4" s="1"/>
  <c r="F95" i="4"/>
  <c r="H95" i="4"/>
  <c r="F40" i="4"/>
  <c r="H40" i="4"/>
  <c r="G40" i="4"/>
  <c r="I40" i="4"/>
  <c r="J40" i="4"/>
  <c r="K40" i="4" s="1"/>
  <c r="G196" i="4"/>
  <c r="J196" i="4"/>
  <c r="K196" i="4" s="1"/>
  <c r="G171" i="4"/>
  <c r="J171" i="4"/>
  <c r="K171" i="4" s="1"/>
  <c r="G140" i="4"/>
  <c r="J140" i="4"/>
  <c r="K140" i="4" s="1"/>
  <c r="G99" i="4"/>
  <c r="F99" i="4"/>
  <c r="H99" i="4"/>
  <c r="J99" i="4"/>
  <c r="K99" i="4" s="1"/>
  <c r="F61" i="4"/>
  <c r="H61" i="4"/>
  <c r="I61" i="4"/>
  <c r="J61" i="4"/>
  <c r="K61" i="4" s="1"/>
  <c r="G61" i="4"/>
  <c r="F31" i="4"/>
  <c r="H31" i="4"/>
  <c r="I31" i="4"/>
  <c r="J31" i="4"/>
  <c r="K31" i="4" s="1"/>
  <c r="G31" i="4"/>
  <c r="J218" i="4"/>
  <c r="K218" i="4" s="1"/>
  <c r="I218" i="4"/>
  <c r="G102" i="4"/>
  <c r="I102" i="4"/>
  <c r="J102" i="4"/>
  <c r="K102" i="4" s="1"/>
  <c r="F102" i="4"/>
  <c r="H102" i="4"/>
  <c r="F56" i="4"/>
  <c r="G56" i="4"/>
  <c r="H56" i="4"/>
  <c r="J56" i="4"/>
  <c r="K56" i="4" s="1"/>
  <c r="G215" i="4"/>
  <c r="G210" i="4"/>
  <c r="G202" i="4"/>
  <c r="I172" i="4"/>
  <c r="H165" i="4"/>
  <c r="I151" i="4"/>
  <c r="I134" i="4"/>
  <c r="I209" i="4"/>
  <c r="J209" i="4"/>
  <c r="K209" i="4" s="1"/>
  <c r="G176" i="4"/>
  <c r="I176" i="4"/>
  <c r="J176" i="4"/>
  <c r="K176" i="4" s="1"/>
  <c r="G157" i="4"/>
  <c r="I157" i="4"/>
  <c r="J157" i="4"/>
  <c r="K157" i="4" s="1"/>
  <c r="G125" i="4"/>
  <c r="J125" i="4"/>
  <c r="K125" i="4" s="1"/>
  <c r="I125" i="4"/>
  <c r="G104" i="4"/>
  <c r="F104" i="4"/>
  <c r="I104" i="4"/>
  <c r="J104" i="4"/>
  <c r="K104" i="4" s="1"/>
  <c r="F79" i="4"/>
  <c r="J79" i="4"/>
  <c r="K79" i="4" s="1"/>
  <c r="H79" i="4"/>
  <c r="I79" i="4"/>
  <c r="F60" i="4"/>
  <c r="J60" i="4"/>
  <c r="K60" i="4" s="1"/>
  <c r="G60" i="4"/>
  <c r="H60" i="4"/>
  <c r="I60" i="4"/>
  <c r="F36" i="4"/>
  <c r="J36" i="4"/>
  <c r="K36" i="4" s="1"/>
  <c r="G36" i="4"/>
  <c r="I36" i="4"/>
  <c r="F17" i="4"/>
  <c r="J17" i="4"/>
  <c r="K17" i="4" s="1"/>
  <c r="G17" i="4"/>
  <c r="H17" i="4"/>
  <c r="I17" i="4"/>
  <c r="G199" i="4"/>
  <c r="F199" i="4"/>
  <c r="G130" i="4"/>
  <c r="I130" i="4"/>
  <c r="H130" i="4"/>
  <c r="I207" i="4"/>
  <c r="J207" i="4"/>
  <c r="K207" i="4" s="1"/>
  <c r="G120" i="4"/>
  <c r="F120" i="4"/>
  <c r="H120" i="4"/>
  <c r="I120" i="4"/>
  <c r="F81" i="4"/>
  <c r="H81" i="4"/>
  <c r="I81" i="4"/>
  <c r="J81" i="4"/>
  <c r="K81" i="4" s="1"/>
  <c r="G81" i="4"/>
  <c r="F52" i="4"/>
  <c r="H52" i="4"/>
  <c r="I52" i="4"/>
  <c r="J52" i="4"/>
  <c r="K52" i="4" s="1"/>
  <c r="F14" i="4"/>
  <c r="H14" i="4"/>
  <c r="J14" i="4"/>
  <c r="K14" i="4" s="1"/>
  <c r="I14" i="4"/>
  <c r="G211" i="4"/>
  <c r="H177" i="4"/>
  <c r="I206" i="4"/>
  <c r="J206" i="4"/>
  <c r="K206" i="4" s="1"/>
  <c r="G167" i="4"/>
  <c r="F167" i="4"/>
  <c r="J205" i="4"/>
  <c r="K205" i="4" s="1"/>
  <c r="I205" i="4"/>
  <c r="G126" i="4"/>
  <c r="F126" i="4"/>
  <c r="H126" i="4"/>
  <c r="F87" i="4"/>
  <c r="G87" i="4"/>
  <c r="H87" i="4"/>
  <c r="I87" i="4"/>
  <c r="F69" i="4"/>
  <c r="I69" i="4"/>
  <c r="J69" i="4"/>
  <c r="K69" i="4" s="1"/>
  <c r="H69" i="4"/>
  <c r="F50" i="4"/>
  <c r="G50" i="4"/>
  <c r="H50" i="4"/>
  <c r="I50" i="4"/>
  <c r="F32" i="4"/>
  <c r="I32" i="4"/>
  <c r="J32" i="4"/>
  <c r="K32" i="4" s="1"/>
  <c r="H32" i="4"/>
  <c r="F11" i="4"/>
  <c r="G11" i="4"/>
  <c r="H11" i="4"/>
  <c r="I11" i="4"/>
  <c r="J5" i="4"/>
  <c r="K5" i="4" s="1"/>
  <c r="G217" i="4"/>
  <c r="G214" i="4"/>
  <c r="G209" i="4"/>
  <c r="G206" i="4"/>
  <c r="I200" i="4"/>
  <c r="I197" i="4"/>
  <c r="H190" i="4"/>
  <c r="J187" i="4"/>
  <c r="K187" i="4" s="1"/>
  <c r="J185" i="4"/>
  <c r="K185" i="4" s="1"/>
  <c r="F184" i="4"/>
  <c r="I178" i="4"/>
  <c r="H171" i="4"/>
  <c r="J169" i="4"/>
  <c r="K169" i="4" s="1"/>
  <c r="J167" i="4"/>
  <c r="K167" i="4" s="1"/>
  <c r="F166" i="4"/>
  <c r="I162" i="4"/>
  <c r="I159" i="4"/>
  <c r="H152" i="4"/>
  <c r="J149" i="4"/>
  <c r="K149" i="4" s="1"/>
  <c r="J147" i="4"/>
  <c r="K147" i="4" s="1"/>
  <c r="F146" i="4"/>
  <c r="F144" i="4"/>
  <c r="I141" i="4"/>
  <c r="H132" i="4"/>
  <c r="J130" i="4"/>
  <c r="K130" i="4" s="1"/>
  <c r="J126" i="4"/>
  <c r="K126" i="4" s="1"/>
  <c r="I99" i="4"/>
  <c r="F20" i="4"/>
  <c r="G20" i="4"/>
  <c r="H20" i="4"/>
  <c r="I20" i="4"/>
  <c r="J20" i="4"/>
  <c r="K20" i="4" s="1"/>
  <c r="H218" i="4"/>
  <c r="H210" i="4"/>
  <c r="F209" i="4"/>
  <c r="H207" i="4"/>
  <c r="F206" i="4"/>
  <c r="H202" i="4"/>
  <c r="H197" i="4"/>
  <c r="J194" i="4"/>
  <c r="K194" i="4" s="1"/>
  <c r="F190" i="4"/>
  <c r="H178" i="4"/>
  <c r="H176" i="4"/>
  <c r="J172" i="4"/>
  <c r="K172" i="4" s="1"/>
  <c r="F171" i="4"/>
  <c r="I167" i="4"/>
  <c r="I165" i="4"/>
  <c r="H159" i="4"/>
  <c r="H157" i="4"/>
  <c r="J151" i="4"/>
  <c r="K151" i="4" s="1"/>
  <c r="I145" i="4"/>
  <c r="H141" i="4"/>
  <c r="J134" i="4"/>
  <c r="K134" i="4" s="1"/>
  <c r="F130" i="4"/>
  <c r="I126" i="4"/>
  <c r="H36" i="4"/>
  <c r="J215" i="4"/>
  <c r="K215" i="4" s="1"/>
  <c r="I215" i="4"/>
  <c r="G183" i="4"/>
  <c r="J183" i="4"/>
  <c r="K183" i="4" s="1"/>
  <c r="G152" i="4"/>
  <c r="J152" i="4"/>
  <c r="K152" i="4" s="1"/>
  <c r="G119" i="4"/>
  <c r="F119" i="4"/>
  <c r="H119" i="4"/>
  <c r="J119" i="4"/>
  <c r="K119" i="4" s="1"/>
  <c r="F86" i="4"/>
  <c r="J86" i="4"/>
  <c r="K86" i="4" s="1"/>
  <c r="G86" i="4"/>
  <c r="I86" i="4"/>
  <c r="F37" i="4"/>
  <c r="G37" i="4"/>
  <c r="H37" i="4"/>
  <c r="I37" i="4"/>
  <c r="F93" i="4"/>
  <c r="G93" i="4"/>
  <c r="H93" i="4"/>
  <c r="J93" i="4"/>
  <c r="K93" i="4" s="1"/>
  <c r="F46" i="4"/>
  <c r="H46" i="4"/>
  <c r="G46" i="4"/>
  <c r="J46" i="4"/>
  <c r="K46" i="4" s="1"/>
  <c r="H183" i="4"/>
  <c r="G182" i="4"/>
  <c r="I182" i="4"/>
  <c r="J182" i="4"/>
  <c r="K182" i="4" s="1"/>
  <c r="G150" i="4"/>
  <c r="I150" i="4"/>
  <c r="J150" i="4"/>
  <c r="K150" i="4" s="1"/>
  <c r="G118" i="4"/>
  <c r="J118" i="4"/>
  <c r="K118" i="4" s="1"/>
  <c r="F118" i="4"/>
  <c r="I118" i="4"/>
  <c r="F54" i="4"/>
  <c r="J54" i="4"/>
  <c r="K54" i="4" s="1"/>
  <c r="G54" i="4"/>
  <c r="H54" i="4"/>
  <c r="I54" i="4"/>
  <c r="F23" i="4"/>
  <c r="J23" i="4"/>
  <c r="K23" i="4" s="1"/>
  <c r="G23" i="4"/>
  <c r="H23" i="4"/>
  <c r="I23" i="4"/>
  <c r="J208" i="4"/>
  <c r="K208" i="4" s="1"/>
  <c r="I208" i="4"/>
  <c r="G169" i="4"/>
  <c r="I169" i="4"/>
  <c r="H169" i="4"/>
  <c r="G161" i="4"/>
  <c r="F161" i="4"/>
  <c r="G110" i="4"/>
  <c r="I110" i="4"/>
  <c r="J110" i="4"/>
  <c r="K110" i="4" s="1"/>
  <c r="H110" i="4"/>
  <c r="G101" i="4"/>
  <c r="F101" i="4"/>
  <c r="H101" i="4"/>
  <c r="I101" i="4"/>
  <c r="J101" i="4"/>
  <c r="K101" i="4" s="1"/>
  <c r="F90" i="4"/>
  <c r="I90" i="4"/>
  <c r="G90" i="4"/>
  <c r="H90" i="4"/>
  <c r="F83" i="4"/>
  <c r="G83" i="4"/>
  <c r="I83" i="4"/>
  <c r="J83" i="4"/>
  <c r="K83" i="4" s="1"/>
  <c r="H83" i="4"/>
  <c r="F63" i="4"/>
  <c r="G63" i="4"/>
  <c r="H63" i="4"/>
  <c r="I63" i="4"/>
  <c r="F45" i="4"/>
  <c r="G45" i="4"/>
  <c r="J45" i="4"/>
  <c r="K45" i="4" s="1"/>
  <c r="H45" i="4"/>
  <c r="I45" i="4"/>
  <c r="F27" i="4"/>
  <c r="G27" i="4"/>
  <c r="H27" i="4"/>
  <c r="I27" i="4"/>
  <c r="F6" i="4"/>
  <c r="G6" i="4"/>
  <c r="I6" i="4"/>
  <c r="J6" i="4"/>
  <c r="K6" i="4" s="1"/>
  <c r="H6" i="4"/>
  <c r="F218" i="4"/>
  <c r="F215" i="4"/>
  <c r="H208" i="4"/>
  <c r="F207" i="4"/>
  <c r="I199" i="4"/>
  <c r="I196" i="4"/>
  <c r="H194" i="4"/>
  <c r="J186" i="4"/>
  <c r="K186" i="4" s="1"/>
  <c r="F183" i="4"/>
  <c r="H172" i="4"/>
  <c r="H170" i="4"/>
  <c r="J168" i="4"/>
  <c r="K168" i="4" s="1"/>
  <c r="I161" i="4"/>
  <c r="I158" i="4"/>
  <c r="H151" i="4"/>
  <c r="H150" i="4"/>
  <c r="I142" i="4"/>
  <c r="I140" i="4"/>
  <c r="H134" i="4"/>
  <c r="H131" i="4"/>
  <c r="I119" i="4"/>
  <c r="H86" i="4"/>
  <c r="G14" i="4"/>
  <c r="I202" i="4"/>
  <c r="J202" i="4"/>
  <c r="K202" i="4" s="1"/>
  <c r="G165" i="4"/>
  <c r="J165" i="4"/>
  <c r="K165" i="4" s="1"/>
  <c r="G132" i="4"/>
  <c r="J132" i="4"/>
  <c r="K132" i="4" s="1"/>
  <c r="F92" i="4"/>
  <c r="I92" i="4"/>
  <c r="J92" i="4"/>
  <c r="K92" i="4" s="1"/>
  <c r="H92" i="4"/>
  <c r="F68" i="4"/>
  <c r="H68" i="4"/>
  <c r="I68" i="4"/>
  <c r="J68" i="4"/>
  <c r="K68" i="4" s="1"/>
  <c r="G68" i="4"/>
  <c r="F43" i="4"/>
  <c r="G43" i="4"/>
  <c r="H43" i="4"/>
  <c r="J43" i="4"/>
  <c r="K43" i="4" s="1"/>
  <c r="F10" i="4"/>
  <c r="J10" i="4"/>
  <c r="K10" i="4" s="1"/>
  <c r="G10" i="4"/>
  <c r="I10" i="4"/>
  <c r="G122" i="4"/>
  <c r="I122" i="4"/>
  <c r="J122" i="4"/>
  <c r="K122" i="4" s="1"/>
  <c r="F122" i="4"/>
  <c r="H122" i="4"/>
  <c r="F65" i="4"/>
  <c r="H65" i="4"/>
  <c r="G65" i="4"/>
  <c r="I65" i="4"/>
  <c r="J65" i="4"/>
  <c r="K65" i="4" s="1"/>
  <c r="F19" i="4"/>
  <c r="G19" i="4"/>
  <c r="H19" i="4"/>
  <c r="J19" i="4"/>
  <c r="K19" i="4" s="1"/>
  <c r="I214" i="4"/>
  <c r="J214" i="4"/>
  <c r="K214" i="4" s="1"/>
  <c r="G189" i="4"/>
  <c r="J189" i="4"/>
  <c r="K189" i="4" s="1"/>
  <c r="I189" i="4"/>
  <c r="G164" i="4"/>
  <c r="I164" i="4"/>
  <c r="J164" i="4"/>
  <c r="K164" i="4" s="1"/>
  <c r="G138" i="4"/>
  <c r="J138" i="4"/>
  <c r="K138" i="4" s="1"/>
  <c r="I138" i="4"/>
  <c r="G98" i="4"/>
  <c r="F98" i="4"/>
  <c r="I98" i="4"/>
  <c r="J98" i="4"/>
  <c r="K98" i="4" s="1"/>
  <c r="F73" i="4"/>
  <c r="J73" i="4"/>
  <c r="K73" i="4" s="1"/>
  <c r="G73" i="4"/>
  <c r="I73" i="4"/>
  <c r="F48" i="4"/>
  <c r="J48" i="4"/>
  <c r="K48" i="4" s="1"/>
  <c r="I48" i="4"/>
  <c r="G48" i="4"/>
  <c r="H48" i="4"/>
  <c r="F30" i="4"/>
  <c r="J30" i="4"/>
  <c r="K30" i="4" s="1"/>
  <c r="G30" i="4"/>
  <c r="H30" i="4"/>
  <c r="I217" i="4"/>
  <c r="J217" i="4"/>
  <c r="K217" i="4" s="1"/>
  <c r="G187" i="4"/>
  <c r="H187" i="4"/>
  <c r="I187" i="4"/>
  <c r="G149" i="4"/>
  <c r="H149" i="4"/>
  <c r="I149" i="4"/>
  <c r="G148" i="4"/>
  <c r="F148" i="4"/>
  <c r="H148" i="4"/>
  <c r="G100" i="4"/>
  <c r="F100" i="4"/>
  <c r="H100" i="4"/>
  <c r="I100" i="4"/>
  <c r="F62" i="4"/>
  <c r="G62" i="4"/>
  <c r="I62" i="4"/>
  <c r="J62" i="4"/>
  <c r="K62" i="4" s="1"/>
  <c r="F34" i="4"/>
  <c r="H34" i="4"/>
  <c r="G34" i="4"/>
  <c r="I34" i="4"/>
  <c r="J34" i="4"/>
  <c r="K34" i="4" s="1"/>
  <c r="F5" i="4"/>
  <c r="H199" i="4"/>
  <c r="H196" i="4"/>
  <c r="F194" i="4"/>
  <c r="F189" i="4"/>
  <c r="F172" i="4"/>
  <c r="H161" i="4"/>
  <c r="H158" i="4"/>
  <c r="F151" i="4"/>
  <c r="F150" i="4"/>
  <c r="I148" i="4"/>
  <c r="H140" i="4"/>
  <c r="F134" i="4"/>
  <c r="H125" i="4"/>
  <c r="H118" i="4"/>
  <c r="F110" i="4"/>
  <c r="I93" i="4"/>
  <c r="I210" i="4"/>
  <c r="J210" i="4"/>
  <c r="K210" i="4" s="1"/>
  <c r="G177" i="4"/>
  <c r="J177" i="4"/>
  <c r="K177" i="4" s="1"/>
  <c r="G145" i="4"/>
  <c r="J145" i="4"/>
  <c r="K145" i="4" s="1"/>
  <c r="G113" i="4"/>
  <c r="F113" i="4"/>
  <c r="H113" i="4"/>
  <c r="J113" i="4"/>
  <c r="K113" i="4" s="1"/>
  <c r="F80" i="4"/>
  <c r="G80" i="4"/>
  <c r="H80" i="4"/>
  <c r="J80" i="4"/>
  <c r="K80" i="4" s="1"/>
  <c r="F55" i="4"/>
  <c r="J55" i="4"/>
  <c r="K55" i="4" s="1"/>
  <c r="H55" i="4"/>
  <c r="I55" i="4"/>
  <c r="F24" i="4"/>
  <c r="I24" i="4"/>
  <c r="J24" i="4"/>
  <c r="K24" i="4" s="1"/>
  <c r="G24" i="4"/>
  <c r="H24" i="4"/>
  <c r="J211" i="4"/>
  <c r="K211" i="4" s="1"/>
  <c r="I211" i="4"/>
  <c r="G180" i="4"/>
  <c r="F180" i="4"/>
  <c r="H180" i="4"/>
  <c r="G156" i="4"/>
  <c r="H156" i="4"/>
  <c r="F156" i="4"/>
  <c r="F84" i="4"/>
  <c r="H84" i="4"/>
  <c r="G84" i="4"/>
  <c r="J84" i="4"/>
  <c r="K84" i="4" s="1"/>
  <c r="F38" i="4"/>
  <c r="I38" i="4"/>
  <c r="J38" i="4"/>
  <c r="K38" i="4" s="1"/>
  <c r="G38" i="4"/>
  <c r="H38" i="4"/>
  <c r="G218" i="4"/>
  <c r="G203" i="4"/>
  <c r="I203" i="4"/>
  <c r="J203" i="4"/>
  <c r="K203" i="4" s="1"/>
  <c r="G131" i="4"/>
  <c r="I131" i="4"/>
  <c r="J131" i="4"/>
  <c r="K131" i="4" s="1"/>
  <c r="G142" i="4"/>
  <c r="F142" i="4"/>
  <c r="I216" i="4"/>
  <c r="J216" i="4"/>
  <c r="K216" i="4" s="1"/>
  <c r="G186" i="4"/>
  <c r="F186" i="4"/>
  <c r="H186" i="4"/>
  <c r="G168" i="4"/>
  <c r="F168" i="4"/>
  <c r="H168" i="4"/>
  <c r="G129" i="4"/>
  <c r="I129" i="4"/>
  <c r="F129" i="4"/>
  <c r="H129" i="4"/>
  <c r="G109" i="4"/>
  <c r="I109" i="4"/>
  <c r="J109" i="4"/>
  <c r="K109" i="4" s="1"/>
  <c r="F109" i="4"/>
  <c r="H109" i="4"/>
  <c r="F71" i="4"/>
  <c r="H71" i="4"/>
  <c r="G71" i="4"/>
  <c r="I71" i="4"/>
  <c r="J71" i="4"/>
  <c r="K71" i="4" s="1"/>
  <c r="F44" i="4"/>
  <c r="H44" i="4"/>
  <c r="I44" i="4"/>
  <c r="J44" i="4"/>
  <c r="K44" i="4" s="1"/>
  <c r="G44" i="4"/>
  <c r="G216" i="4"/>
  <c r="G185" i="4"/>
  <c r="F185" i="4"/>
  <c r="G147" i="4"/>
  <c r="F147" i="4"/>
  <c r="G128" i="4"/>
  <c r="H128" i="4"/>
  <c r="I128" i="4"/>
  <c r="F128" i="4"/>
  <c r="G108" i="4"/>
  <c r="H108" i="4"/>
  <c r="I108" i="4"/>
  <c r="J108" i="4"/>
  <c r="K108" i="4" s="1"/>
  <c r="F108" i="4"/>
  <c r="F88" i="4"/>
  <c r="G88" i="4"/>
  <c r="I88" i="4"/>
  <c r="J88" i="4"/>
  <c r="K88" i="4" s="1"/>
  <c r="H88" i="4"/>
  <c r="F70" i="4"/>
  <c r="G70" i="4"/>
  <c r="H70" i="4"/>
  <c r="J70" i="4"/>
  <c r="K70" i="4" s="1"/>
  <c r="F51" i="4"/>
  <c r="G51" i="4"/>
  <c r="H51" i="4"/>
  <c r="I51" i="4"/>
  <c r="J51" i="4"/>
  <c r="K51" i="4" s="1"/>
  <c r="F33" i="4"/>
  <c r="G33" i="4"/>
  <c r="H33" i="4"/>
  <c r="J33" i="4"/>
  <c r="K33" i="4" s="1"/>
  <c r="F13" i="4"/>
  <c r="G13" i="4"/>
  <c r="I13" i="4"/>
  <c r="J13" i="4"/>
  <c r="K13" i="4" s="1"/>
  <c r="H13" i="4"/>
  <c r="H217" i="4"/>
  <c r="F216" i="4"/>
  <c r="H214" i="4"/>
  <c r="F211" i="4"/>
  <c r="H209" i="4"/>
  <c r="F208" i="4"/>
  <c r="H206" i="4"/>
  <c r="F205" i="4"/>
  <c r="H203" i="4"/>
  <c r="J197" i="4"/>
  <c r="K197" i="4" s="1"/>
  <c r="F196" i="4"/>
  <c r="H184" i="4"/>
  <c r="H182" i="4"/>
  <c r="J180" i="4"/>
  <c r="K180" i="4" s="1"/>
  <c r="J178" i="4"/>
  <c r="K178" i="4" s="1"/>
  <c r="F177" i="4"/>
  <c r="I171" i="4"/>
  <c r="H166" i="4"/>
  <c r="H164" i="4"/>
  <c r="J159" i="4"/>
  <c r="K159" i="4" s="1"/>
  <c r="I152" i="4"/>
  <c r="H146" i="4"/>
  <c r="J156" i="4"/>
  <c r="K156" i="4" s="1"/>
  <c r="J141" i="4"/>
  <c r="K141" i="4" s="1"/>
  <c r="F140" i="4"/>
  <c r="I132" i="4"/>
  <c r="J128" i="4"/>
  <c r="K128" i="4" s="1"/>
  <c r="F125" i="4"/>
  <c r="J100" i="4"/>
  <c r="K100" i="4" s="1"/>
  <c r="G92" i="4"/>
  <c r="I84" i="4"/>
  <c r="I56" i="4"/>
  <c r="I30" i="4"/>
  <c r="H10" i="4"/>
  <c r="G5" i="4"/>
  <c r="H5" i="4"/>
  <c r="G190" i="4"/>
  <c r="J190" i="4"/>
  <c r="K190" i="4" s="1"/>
  <c r="G158" i="4"/>
  <c r="J158" i="4"/>
  <c r="K158" i="4" s="1"/>
  <c r="G106" i="4"/>
  <c r="F106" i="4"/>
  <c r="H106" i="4"/>
  <c r="J106" i="4"/>
  <c r="K106" i="4" s="1"/>
  <c r="F74" i="4"/>
  <c r="G74" i="4"/>
  <c r="H74" i="4"/>
  <c r="I74" i="4"/>
  <c r="F49" i="4"/>
  <c r="G49" i="4"/>
  <c r="I49" i="4"/>
  <c r="J49" i="4"/>
  <c r="K49" i="4" s="1"/>
  <c r="F18" i="4"/>
  <c r="I18" i="4"/>
  <c r="J18" i="4"/>
  <c r="K18" i="4" s="1"/>
  <c r="H18" i="4"/>
  <c r="G200" i="4"/>
  <c r="F200" i="4"/>
  <c r="H200" i="4"/>
  <c r="G162" i="4"/>
  <c r="F162" i="4"/>
  <c r="H162" i="4"/>
  <c r="G114" i="4"/>
  <c r="F114" i="4"/>
  <c r="H114" i="4"/>
  <c r="I114" i="4"/>
  <c r="F75" i="4"/>
  <c r="I75" i="4"/>
  <c r="J75" i="4"/>
  <c r="K75" i="4" s="1"/>
  <c r="G75" i="4"/>
  <c r="H75" i="4"/>
  <c r="F28" i="4"/>
  <c r="H28" i="4"/>
  <c r="I28" i="4"/>
  <c r="J28" i="4"/>
  <c r="K28" i="4" s="1"/>
  <c r="G28" i="4"/>
  <c r="I194" i="4"/>
  <c r="H145" i="4"/>
  <c r="I113" i="4"/>
  <c r="I43" i="4"/>
  <c r="G195" i="4"/>
  <c r="I195" i="4"/>
  <c r="J195" i="4"/>
  <c r="K195" i="4" s="1"/>
  <c r="G170" i="4"/>
  <c r="I170" i="4"/>
  <c r="J170" i="4"/>
  <c r="K170" i="4" s="1"/>
  <c r="G144" i="4"/>
  <c r="I144" i="4"/>
  <c r="J144" i="4"/>
  <c r="K144" i="4" s="1"/>
  <c r="G111" i="4"/>
  <c r="F111" i="4"/>
  <c r="I111" i="4"/>
  <c r="J111" i="4"/>
  <c r="K111" i="4" s="1"/>
  <c r="F91" i="4"/>
  <c r="J91" i="4"/>
  <c r="K91" i="4" s="1"/>
  <c r="H91" i="4"/>
  <c r="I91" i="4"/>
  <c r="G91" i="4"/>
  <c r="F67" i="4"/>
  <c r="J67" i="4"/>
  <c r="K67" i="4" s="1"/>
  <c r="G67" i="4"/>
  <c r="H67" i="4"/>
  <c r="F42" i="4"/>
  <c r="J42" i="4"/>
  <c r="K42" i="4" s="1"/>
  <c r="H42" i="4"/>
  <c r="I42" i="4"/>
  <c r="F9" i="4"/>
  <c r="J9" i="4"/>
  <c r="K9" i="4" s="1"/>
  <c r="H9" i="4"/>
  <c r="I9" i="4"/>
  <c r="G9" i="4"/>
  <c r="G179" i="4"/>
  <c r="F179" i="4"/>
  <c r="G121" i="4"/>
  <c r="F121" i="4"/>
  <c r="H121" i="4"/>
  <c r="I121" i="4"/>
  <c r="J121" i="4"/>
  <c r="K121" i="4" s="1"/>
  <c r="F89" i="4"/>
  <c r="H89" i="4"/>
  <c r="I89" i="4"/>
  <c r="J89" i="4"/>
  <c r="K89" i="4" s="1"/>
  <c r="F26" i="4"/>
  <c r="J26" i="4"/>
  <c r="K26" i="4" s="1"/>
  <c r="G26" i="4"/>
  <c r="I26" i="4"/>
  <c r="G208" i="4"/>
  <c r="H179" i="4"/>
  <c r="F15" i="2"/>
  <c r="I10" i="2"/>
  <c r="H9" i="2"/>
  <c r="F8" i="2"/>
  <c r="J15" i="2"/>
  <c r="K15" i="2" s="1"/>
  <c r="I14" i="2"/>
  <c r="F9" i="2"/>
  <c r="I8" i="2"/>
  <c r="G14" i="2"/>
  <c r="F13" i="2"/>
  <c r="G8" i="2"/>
  <c r="F6" i="2"/>
  <c r="J12" i="2"/>
  <c r="K12" i="2" s="1"/>
  <c r="I11" i="2"/>
  <c r="I12" i="2"/>
  <c r="J6" i="2"/>
  <c r="K6" i="2" s="1"/>
  <c r="H12" i="2"/>
  <c r="I33" i="5"/>
  <c r="H32" i="5"/>
  <c r="G31" i="5"/>
  <c r="I27" i="5"/>
  <c r="H26" i="5"/>
  <c r="G25" i="5"/>
  <c r="I21" i="5"/>
  <c r="H20" i="5"/>
  <c r="G19" i="5"/>
  <c r="I15" i="5"/>
  <c r="H14" i="5"/>
  <c r="G13" i="5"/>
  <c r="I10" i="5"/>
  <c r="H9" i="5"/>
  <c r="G8" i="5"/>
  <c r="G33" i="5"/>
  <c r="G27" i="5"/>
  <c r="G21" i="5"/>
  <c r="G15" i="5"/>
  <c r="G10" i="5"/>
  <c r="F33" i="5"/>
  <c r="F27" i="5"/>
  <c r="F21" i="5"/>
  <c r="F15" i="5"/>
  <c r="F10" i="5"/>
  <c r="J32" i="5"/>
  <c r="K32" i="5" s="1"/>
  <c r="I31" i="5"/>
  <c r="J26" i="5"/>
  <c r="K26" i="5" s="1"/>
  <c r="I25" i="5"/>
  <c r="J20" i="5"/>
  <c r="K20" i="5" s="1"/>
  <c r="I19" i="5"/>
  <c r="J14" i="5"/>
  <c r="K14" i="5" s="1"/>
  <c r="I13" i="5"/>
  <c r="J9" i="5"/>
  <c r="K9" i="5" s="1"/>
  <c r="I8" i="5"/>
  <c r="G30" i="3"/>
  <c r="G23" i="3"/>
  <c r="G17" i="3"/>
  <c r="G11" i="3"/>
  <c r="F30" i="3"/>
  <c r="F23" i="3"/>
  <c r="F17" i="3"/>
  <c r="F11" i="3"/>
  <c r="J29" i="3"/>
  <c r="K29" i="3" s="1"/>
  <c r="J22" i="3"/>
  <c r="K22" i="3" s="1"/>
  <c r="J16" i="3"/>
  <c r="K16" i="3" s="1"/>
  <c r="J10" i="3"/>
  <c r="K10" i="3" s="1"/>
  <c r="J30" i="3"/>
  <c r="K30" i="3" s="1"/>
  <c r="I29" i="3"/>
  <c r="J23" i="3"/>
  <c r="K23" i="3" s="1"/>
  <c r="I22" i="3"/>
  <c r="J17" i="3"/>
  <c r="K17" i="3" s="1"/>
  <c r="I16" i="3"/>
  <c r="J11" i="3"/>
  <c r="K11" i="3" s="1"/>
  <c r="I10" i="3"/>
  <c r="F5" i="5"/>
  <c r="G5" i="5"/>
  <c r="H5" i="5"/>
  <c r="I5" i="5"/>
  <c r="J15" i="7" l="1"/>
  <c r="K15" i="7" s="1"/>
  <c r="I15" i="7"/>
  <c r="H15" i="7"/>
  <c r="G15" i="7"/>
  <c r="F15" i="7"/>
  <c r="J14" i="7"/>
  <c r="K14" i="7" s="1"/>
  <c r="I14" i="7"/>
  <c r="H14" i="7"/>
  <c r="G14" i="7"/>
  <c r="F14" i="7"/>
  <c r="J13" i="7"/>
  <c r="K13" i="7" s="1"/>
  <c r="I13" i="7"/>
  <c r="H13" i="7"/>
  <c r="G13" i="7"/>
  <c r="F13" i="7"/>
  <c r="J12" i="7"/>
  <c r="K12" i="7" s="1"/>
  <c r="I12" i="7"/>
  <c r="H12" i="7"/>
  <c r="G12" i="7"/>
  <c r="F12" i="7"/>
  <c r="J11" i="7"/>
  <c r="K11" i="7" s="1"/>
  <c r="I11" i="7"/>
  <c r="H11" i="7"/>
  <c r="G11" i="7"/>
  <c r="F11" i="7"/>
  <c r="J10" i="7"/>
  <c r="K10" i="7" s="1"/>
  <c r="I10" i="7"/>
  <c r="H10" i="7"/>
  <c r="G10" i="7"/>
  <c r="F10" i="7"/>
  <c r="J9" i="7"/>
  <c r="K9" i="7" s="1"/>
  <c r="I9" i="7"/>
  <c r="H9" i="7"/>
  <c r="G9" i="7"/>
  <c r="F9" i="7"/>
  <c r="J8" i="7"/>
  <c r="K8" i="7" s="1"/>
  <c r="I8" i="7"/>
  <c r="H8" i="7"/>
  <c r="G8" i="7"/>
  <c r="F8" i="7"/>
  <c r="J7" i="7"/>
  <c r="K7" i="7" s="1"/>
  <c r="I7" i="7"/>
  <c r="H7" i="7"/>
  <c r="G7" i="7"/>
  <c r="F7" i="7"/>
  <c r="J6" i="7"/>
  <c r="K6" i="7" s="1"/>
  <c r="I6" i="7"/>
  <c r="H6" i="7"/>
  <c r="G6" i="7"/>
  <c r="F6" i="7"/>
  <c r="K5" i="7"/>
  <c r="J15" i="6" l="1"/>
  <c r="K15" i="6" s="1"/>
  <c r="I15" i="6"/>
  <c r="H15" i="6"/>
  <c r="G15" i="6"/>
  <c r="F15" i="6"/>
  <c r="J14" i="6"/>
  <c r="K14" i="6" s="1"/>
  <c r="I14" i="6"/>
  <c r="H14" i="6"/>
  <c r="G14" i="6"/>
  <c r="F14" i="6"/>
  <c r="J13" i="6"/>
  <c r="K13" i="6" s="1"/>
  <c r="I13" i="6"/>
  <c r="H13" i="6"/>
  <c r="G13" i="6"/>
  <c r="F13" i="6"/>
  <c r="J12" i="6"/>
  <c r="K12" i="6" s="1"/>
  <c r="I12" i="6"/>
  <c r="H12" i="6"/>
  <c r="G12" i="6"/>
  <c r="F12" i="6"/>
  <c r="J11" i="6"/>
  <c r="K11" i="6" s="1"/>
  <c r="I11" i="6"/>
  <c r="H11" i="6"/>
  <c r="G11" i="6"/>
  <c r="F11" i="6"/>
  <c r="J10" i="6"/>
  <c r="K10" i="6" s="1"/>
  <c r="I10" i="6"/>
  <c r="H10" i="6"/>
  <c r="G10" i="6"/>
  <c r="F10" i="6"/>
  <c r="J9" i="6"/>
  <c r="K9" i="6" s="1"/>
  <c r="I9" i="6"/>
  <c r="H9" i="6"/>
  <c r="G9" i="6"/>
  <c r="F9" i="6"/>
  <c r="J8" i="6"/>
  <c r="K8" i="6" s="1"/>
  <c r="I8" i="6"/>
  <c r="H8" i="6"/>
  <c r="G8" i="6"/>
  <c r="F8" i="6"/>
  <c r="J7" i="6"/>
  <c r="K7" i="6" s="1"/>
  <c r="I7" i="6"/>
  <c r="H7" i="6"/>
  <c r="G7" i="6"/>
  <c r="F7" i="6"/>
  <c r="J6" i="6"/>
  <c r="K6" i="6" s="1"/>
  <c r="I6" i="6"/>
  <c r="H6" i="6"/>
  <c r="G6" i="6"/>
  <c r="F6" i="6"/>
  <c r="K5" i="6"/>
  <c r="J113" i="1" l="1"/>
  <c r="K113" i="1" s="1"/>
  <c r="I113" i="1"/>
  <c r="H113" i="1"/>
  <c r="G113" i="1"/>
  <c r="F113" i="1"/>
  <c r="J147" i="1"/>
  <c r="K147" i="1" s="1"/>
  <c r="I147" i="1"/>
  <c r="H147" i="1"/>
  <c r="G147" i="1"/>
  <c r="F147" i="1"/>
  <c r="J44" i="1"/>
  <c r="K44" i="1" s="1"/>
  <c r="I44" i="1"/>
  <c r="H44" i="1"/>
  <c r="G44" i="1"/>
  <c r="F44" i="1"/>
  <c r="J179" i="1"/>
  <c r="K179" i="1" s="1"/>
  <c r="I179" i="1"/>
  <c r="H179" i="1"/>
  <c r="G179" i="1"/>
  <c r="F179" i="1"/>
  <c r="J67" i="1"/>
  <c r="K67" i="1" s="1"/>
  <c r="I67" i="1"/>
  <c r="H67" i="1"/>
  <c r="G67" i="1"/>
  <c r="F67" i="1"/>
  <c r="J22" i="1"/>
  <c r="K22" i="1" s="1"/>
  <c r="I22" i="1"/>
  <c r="H22" i="1"/>
  <c r="G22" i="1"/>
  <c r="F22" i="1"/>
  <c r="J18" i="1"/>
  <c r="K18" i="1" s="1"/>
  <c r="I18" i="1"/>
  <c r="H18" i="1"/>
  <c r="G18" i="1"/>
  <c r="F18" i="1"/>
  <c r="J146" i="1"/>
  <c r="K146" i="1" s="1"/>
  <c r="I146" i="1"/>
  <c r="H146" i="1"/>
  <c r="G146" i="1"/>
  <c r="F146" i="1"/>
  <c r="J196" i="1"/>
  <c r="K196" i="1" s="1"/>
  <c r="I196" i="1"/>
  <c r="H196" i="1"/>
  <c r="G196" i="1"/>
  <c r="F196" i="1"/>
  <c r="F6" i="1"/>
  <c r="F7" i="1"/>
  <c r="F9" i="1"/>
  <c r="F10" i="1"/>
  <c r="F11" i="1"/>
  <c r="F8" i="1"/>
  <c r="F12" i="1"/>
  <c r="F13" i="1"/>
  <c r="F14" i="1"/>
  <c r="F15" i="1"/>
  <c r="F16" i="1"/>
  <c r="F17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2" i="1"/>
  <c r="F101" i="1"/>
  <c r="F103" i="1"/>
  <c r="F104" i="1"/>
  <c r="F105" i="1"/>
  <c r="F106" i="1"/>
  <c r="F107" i="1"/>
  <c r="F108" i="1"/>
  <c r="F109" i="1"/>
  <c r="F110" i="1"/>
  <c r="F111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12" i="1"/>
  <c r="F133" i="1"/>
  <c r="F134" i="1"/>
  <c r="F135" i="1"/>
  <c r="F136" i="1"/>
  <c r="F137" i="1"/>
  <c r="F138" i="1"/>
  <c r="F140" i="1"/>
  <c r="F141" i="1"/>
  <c r="F142" i="1"/>
  <c r="F143" i="1"/>
  <c r="F144" i="1"/>
  <c r="F145" i="1"/>
  <c r="F148" i="1"/>
  <c r="F139" i="1"/>
  <c r="F149" i="1"/>
  <c r="F150" i="1"/>
  <c r="F151" i="1"/>
  <c r="F152" i="1"/>
  <c r="F153" i="1"/>
  <c r="F154" i="1"/>
  <c r="F155" i="1"/>
  <c r="F156" i="1"/>
  <c r="F158" i="1"/>
  <c r="F157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G6" i="1"/>
  <c r="G7" i="1"/>
  <c r="G9" i="1"/>
  <c r="G10" i="1"/>
  <c r="G11" i="1"/>
  <c r="G8" i="1"/>
  <c r="G12" i="1"/>
  <c r="G13" i="1"/>
  <c r="G14" i="1"/>
  <c r="G15" i="1"/>
  <c r="G16" i="1"/>
  <c r="G17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1" i="1"/>
  <c r="G103" i="1"/>
  <c r="G104" i="1"/>
  <c r="G105" i="1"/>
  <c r="G106" i="1"/>
  <c r="G107" i="1"/>
  <c r="G108" i="1"/>
  <c r="G109" i="1"/>
  <c r="G110" i="1"/>
  <c r="G111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12" i="1"/>
  <c r="G133" i="1"/>
  <c r="G134" i="1"/>
  <c r="G135" i="1"/>
  <c r="G136" i="1"/>
  <c r="G137" i="1"/>
  <c r="G138" i="1"/>
  <c r="G140" i="1"/>
  <c r="G141" i="1"/>
  <c r="G142" i="1"/>
  <c r="G143" i="1"/>
  <c r="G144" i="1"/>
  <c r="G145" i="1"/>
  <c r="G148" i="1"/>
  <c r="G139" i="1"/>
  <c r="G149" i="1"/>
  <c r="G150" i="1"/>
  <c r="G151" i="1"/>
  <c r="G152" i="1"/>
  <c r="G153" i="1"/>
  <c r="G154" i="1"/>
  <c r="G155" i="1"/>
  <c r="G156" i="1"/>
  <c r="G158" i="1"/>
  <c r="G157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H6" i="1"/>
  <c r="H7" i="1"/>
  <c r="H9" i="1"/>
  <c r="H10" i="1"/>
  <c r="H11" i="1"/>
  <c r="H8" i="1"/>
  <c r="H12" i="1"/>
  <c r="H13" i="1"/>
  <c r="H14" i="1"/>
  <c r="H15" i="1"/>
  <c r="H16" i="1"/>
  <c r="H17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2" i="1"/>
  <c r="H101" i="1"/>
  <c r="H103" i="1"/>
  <c r="H104" i="1"/>
  <c r="H105" i="1"/>
  <c r="H106" i="1"/>
  <c r="H107" i="1"/>
  <c r="H108" i="1"/>
  <c r="H109" i="1"/>
  <c r="H110" i="1"/>
  <c r="H111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12" i="1"/>
  <c r="H133" i="1"/>
  <c r="H134" i="1"/>
  <c r="H135" i="1"/>
  <c r="H136" i="1"/>
  <c r="H137" i="1"/>
  <c r="H138" i="1"/>
  <c r="H140" i="1"/>
  <c r="H141" i="1"/>
  <c r="H142" i="1"/>
  <c r="H143" i="1"/>
  <c r="H144" i="1"/>
  <c r="H145" i="1"/>
  <c r="H148" i="1"/>
  <c r="H139" i="1"/>
  <c r="H149" i="1"/>
  <c r="H150" i="1"/>
  <c r="H151" i="1"/>
  <c r="H152" i="1"/>
  <c r="H153" i="1"/>
  <c r="H154" i="1"/>
  <c r="H155" i="1"/>
  <c r="H156" i="1"/>
  <c r="H158" i="1"/>
  <c r="H157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I6" i="1"/>
  <c r="I7" i="1"/>
  <c r="I9" i="1"/>
  <c r="I10" i="1"/>
  <c r="I11" i="1"/>
  <c r="I8" i="1"/>
  <c r="I12" i="1"/>
  <c r="I13" i="1"/>
  <c r="I14" i="1"/>
  <c r="I15" i="1"/>
  <c r="I16" i="1"/>
  <c r="I17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2" i="1"/>
  <c r="I101" i="1"/>
  <c r="I103" i="1"/>
  <c r="I104" i="1"/>
  <c r="I105" i="1"/>
  <c r="I106" i="1"/>
  <c r="I107" i="1"/>
  <c r="I108" i="1"/>
  <c r="I109" i="1"/>
  <c r="I110" i="1"/>
  <c r="I111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12" i="1"/>
  <c r="I133" i="1"/>
  <c r="I134" i="1"/>
  <c r="I135" i="1"/>
  <c r="I136" i="1"/>
  <c r="I137" i="1"/>
  <c r="I138" i="1"/>
  <c r="I140" i="1"/>
  <c r="I141" i="1"/>
  <c r="I142" i="1"/>
  <c r="I143" i="1"/>
  <c r="I144" i="1"/>
  <c r="I145" i="1"/>
  <c r="I148" i="1"/>
  <c r="I139" i="1"/>
  <c r="I149" i="1"/>
  <c r="I150" i="1"/>
  <c r="I151" i="1"/>
  <c r="I152" i="1"/>
  <c r="I153" i="1"/>
  <c r="I154" i="1"/>
  <c r="I155" i="1"/>
  <c r="I156" i="1"/>
  <c r="I158" i="1"/>
  <c r="I157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J6" i="1"/>
  <c r="J7" i="1"/>
  <c r="J9" i="1"/>
  <c r="J10" i="1"/>
  <c r="J11" i="1"/>
  <c r="J8" i="1"/>
  <c r="J12" i="1"/>
  <c r="J13" i="1"/>
  <c r="J14" i="1"/>
  <c r="J15" i="1"/>
  <c r="J16" i="1"/>
  <c r="J17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2" i="1"/>
  <c r="J101" i="1"/>
  <c r="J103" i="1"/>
  <c r="J104" i="1"/>
  <c r="J105" i="1"/>
  <c r="J106" i="1"/>
  <c r="J107" i="1"/>
  <c r="J108" i="1"/>
  <c r="J109" i="1"/>
  <c r="J110" i="1"/>
  <c r="J111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12" i="1"/>
  <c r="J133" i="1"/>
  <c r="J134" i="1"/>
  <c r="J135" i="1"/>
  <c r="J136" i="1"/>
  <c r="J137" i="1"/>
  <c r="J138" i="1"/>
  <c r="J140" i="1"/>
  <c r="J141" i="1"/>
  <c r="J142" i="1"/>
  <c r="J143" i="1"/>
  <c r="J144" i="1"/>
  <c r="J145" i="1"/>
  <c r="J148" i="1"/>
  <c r="J139" i="1"/>
  <c r="J149" i="1"/>
  <c r="J150" i="1"/>
  <c r="J151" i="1"/>
  <c r="J152" i="1"/>
  <c r="J153" i="1"/>
  <c r="J154" i="1"/>
  <c r="J155" i="1"/>
  <c r="J156" i="1"/>
  <c r="K156" i="1" s="1"/>
  <c r="J158" i="1"/>
  <c r="J157" i="1"/>
  <c r="J159" i="1"/>
  <c r="J160" i="1"/>
  <c r="J161" i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J191" i="1"/>
  <c r="K191" i="1" s="1"/>
  <c r="J192" i="1"/>
  <c r="K192" i="1" s="1"/>
  <c r="J193" i="1"/>
  <c r="K193" i="1" s="1"/>
  <c r="J194" i="1"/>
  <c r="K194" i="1" s="1"/>
  <c r="J195" i="1"/>
  <c r="K195" i="1" s="1"/>
  <c r="K159" i="1" l="1"/>
  <c r="K158" i="1"/>
  <c r="K7" i="1"/>
  <c r="K9" i="1"/>
  <c r="K13" i="1"/>
  <c r="K14" i="1"/>
  <c r="K20" i="1"/>
  <c r="K26" i="1"/>
  <c r="K30" i="1"/>
  <c r="K31" i="1"/>
  <c r="K36" i="1"/>
  <c r="K37" i="1"/>
  <c r="K42" i="1"/>
  <c r="K43" i="1"/>
  <c r="K50" i="1"/>
  <c r="K57" i="1"/>
  <c r="K58" i="1"/>
  <c r="K63" i="1"/>
  <c r="K66" i="1"/>
  <c r="K73" i="1"/>
  <c r="K78" i="1"/>
  <c r="K79" i="1"/>
  <c r="K83" i="1"/>
  <c r="K89" i="1"/>
  <c r="K92" i="1"/>
  <c r="K106" i="1"/>
  <c r="K107" i="1"/>
  <c r="K115" i="1"/>
  <c r="K119" i="1"/>
  <c r="K125" i="1"/>
  <c r="K126" i="1"/>
  <c r="K131" i="1"/>
  <c r="K135" i="1"/>
  <c r="K138" i="1"/>
  <c r="K144" i="1"/>
  <c r="K150" i="1"/>
  <c r="K151" i="1"/>
  <c r="K160" i="1"/>
  <c r="K157" i="1"/>
  <c r="K155" i="1"/>
  <c r="K56" i="1"/>
  <c r="K75" i="1"/>
  <c r="K84" i="1"/>
  <c r="K102" i="1"/>
  <c r="K109" i="1"/>
  <c r="K124" i="1"/>
  <c r="K152" i="1"/>
  <c r="K11" i="1"/>
  <c r="K24" i="1"/>
  <c r="K41" i="1"/>
  <c r="K52" i="1"/>
  <c r="K64" i="1"/>
  <c r="K77" i="1"/>
  <c r="K91" i="1"/>
  <c r="K97" i="1"/>
  <c r="K154" i="1"/>
  <c r="K10" i="1"/>
  <c r="K15" i="1"/>
  <c r="K21" i="1"/>
  <c r="K27" i="1"/>
  <c r="K38" i="1"/>
  <c r="K45" i="1"/>
  <c r="K51" i="1"/>
  <c r="K55" i="1"/>
  <c r="K59" i="1"/>
  <c r="K68" i="1"/>
  <c r="K74" i="1"/>
  <c r="K85" i="1"/>
  <c r="K90" i="1"/>
  <c r="K93" i="1"/>
  <c r="K96" i="1"/>
  <c r="K101" i="1"/>
  <c r="K108" i="1"/>
  <c r="K116" i="1"/>
  <c r="K127" i="1"/>
  <c r="K136" i="1"/>
  <c r="K172" i="1"/>
  <c r="K153" i="1"/>
  <c r="K6" i="1"/>
  <c r="K12" i="1"/>
  <c r="K16" i="1"/>
  <c r="K28" i="1"/>
  <c r="K32" i="1"/>
  <c r="K33" i="1"/>
  <c r="K35" i="1"/>
  <c r="K46" i="1"/>
  <c r="K48" i="1"/>
  <c r="K49" i="1"/>
  <c r="K53" i="1"/>
  <c r="K69" i="1"/>
  <c r="K71" i="1"/>
  <c r="K72" i="1"/>
  <c r="K82" i="1"/>
  <c r="K86" i="1"/>
  <c r="K88" i="1"/>
  <c r="K94" i="1"/>
  <c r="K103" i="1"/>
  <c r="K105" i="1"/>
  <c r="K111" i="1"/>
  <c r="K120" i="1"/>
  <c r="K121" i="1"/>
  <c r="K122" i="1"/>
  <c r="K129" i="1"/>
  <c r="K133" i="1"/>
  <c r="K134" i="1"/>
  <c r="K142" i="1"/>
  <c r="K139" i="1"/>
  <c r="K149" i="1"/>
  <c r="K19" i="1"/>
  <c r="K25" i="1"/>
  <c r="K95" i="1"/>
  <c r="K114" i="1"/>
  <c r="K132" i="1"/>
  <c r="K140" i="1"/>
  <c r="K143" i="1"/>
  <c r="K145" i="1"/>
  <c r="K161" i="1"/>
  <c r="K148" i="1"/>
  <c r="K141" i="1"/>
  <c r="K137" i="1"/>
  <c r="K112" i="1"/>
  <c r="K130" i="1"/>
  <c r="K128" i="1"/>
  <c r="K123" i="1"/>
  <c r="K39" i="1"/>
  <c r="K54" i="1"/>
  <c r="K60" i="1"/>
  <c r="K80" i="1"/>
  <c r="K100" i="1"/>
  <c r="K117" i="1"/>
  <c r="K118" i="1"/>
  <c r="K190" i="1"/>
  <c r="K110" i="1"/>
  <c r="K104" i="1"/>
  <c r="K98" i="1"/>
  <c r="K62" i="1"/>
  <c r="K8" i="1"/>
  <c r="K23" i="1"/>
  <c r="K29" i="1"/>
  <c r="K34" i="1"/>
  <c r="K61" i="1"/>
  <c r="K65" i="1"/>
  <c r="K70" i="1"/>
  <c r="K76" i="1"/>
  <c r="K81" i="1"/>
  <c r="K87" i="1"/>
  <c r="K17" i="1"/>
  <c r="K47" i="1"/>
  <c r="K40" i="1"/>
  <c r="K99" i="1"/>
</calcChain>
</file>

<file path=xl/sharedStrings.xml><?xml version="1.0" encoding="utf-8"?>
<sst xmlns="http://schemas.openxmlformats.org/spreadsheetml/2006/main" count="1203" uniqueCount="402">
  <si>
    <t>Job Code</t>
  </si>
  <si>
    <t>Title</t>
  </si>
  <si>
    <t>FLSA</t>
  </si>
  <si>
    <t>Pay Grade</t>
  </si>
  <si>
    <t>Custodian</t>
  </si>
  <si>
    <t>Receptionist</t>
  </si>
  <si>
    <t>Golf Shop Attendant</t>
  </si>
  <si>
    <t>Public Service Worker</t>
  </si>
  <si>
    <t>MEO I</t>
  </si>
  <si>
    <t>Tire Service Worker</t>
  </si>
  <si>
    <t>Freedom Hall Maintenance Worker</t>
  </si>
  <si>
    <t>Lead Custodian</t>
  </si>
  <si>
    <t>Meter Reader</t>
  </si>
  <si>
    <t>Police Records Clerk</t>
  </si>
  <si>
    <t>Box Office Clerk</t>
  </si>
  <si>
    <t>MEO II</t>
  </si>
  <si>
    <t xml:space="preserve">Water/Wastewater Service Worker </t>
  </si>
  <si>
    <t>Accounts Payable Specialist</t>
  </si>
  <si>
    <t>Collections/Customer Service Clerk</t>
  </si>
  <si>
    <t>Head Lifeguard</t>
  </si>
  <si>
    <t>Sanitation Equipment Operator</t>
  </si>
  <si>
    <t>Senior Meter Reader</t>
  </si>
  <si>
    <t>Wastewater Plant Operator I</t>
  </si>
  <si>
    <t>Water Plant Operator I</t>
  </si>
  <si>
    <t>Child Support Enforcement Specialist</t>
  </si>
  <si>
    <t>MEO III</t>
  </si>
  <si>
    <t>Para Transit Coordinator</t>
  </si>
  <si>
    <t>Records Specialist</t>
  </si>
  <si>
    <t>Survey Technician</t>
  </si>
  <si>
    <t>Senior Planning Technician</t>
  </si>
  <si>
    <t>Water/Wastewater Maintenance Mechanic I</t>
  </si>
  <si>
    <t>Aquatics Center Supervisor</t>
  </si>
  <si>
    <t>Blaster Equipment Operator</t>
  </si>
  <si>
    <t>Center Supervisor</t>
  </si>
  <si>
    <t>Code Enforcement Officer</t>
  </si>
  <si>
    <t>Cross Connection Inspector</t>
  </si>
  <si>
    <t>Firefighter</t>
  </si>
  <si>
    <t>Municipal Court Clerk</t>
  </si>
  <si>
    <t>Water/Wastewater Maintenance Mechanic II</t>
  </si>
  <si>
    <t>Accounting Technician</t>
  </si>
  <si>
    <t>Crew Supervisor</t>
  </si>
  <si>
    <t>Engineering Technician</t>
  </si>
  <si>
    <t>Police Officer</t>
  </si>
  <si>
    <t>Trades Inspector I</t>
  </si>
  <si>
    <t>Wastewater Plant Operator II</t>
  </si>
  <si>
    <t>Water Plant Operator II</t>
  </si>
  <si>
    <t>Golf Course Superintendent</t>
  </si>
  <si>
    <t>Instrumentation/Control Technician</t>
  </si>
  <si>
    <t>Laboratory Analyst</t>
  </si>
  <si>
    <t>Sewer Rehabilitation Coordinator</t>
  </si>
  <si>
    <t>Wastewater Plant Operator III</t>
  </si>
  <si>
    <t>Water Plant Operator III</t>
  </si>
  <si>
    <t>Construction Inspector</t>
  </si>
  <si>
    <t>Design &amp; Construction Coordinator</t>
  </si>
  <si>
    <t>Engineering Technician II</t>
  </si>
  <si>
    <t>Executive Assistant</t>
  </si>
  <si>
    <t>Freedom Hall Building Manager</t>
  </si>
  <si>
    <t>General Supervisor</t>
  </si>
  <si>
    <t>Special Ed Transportation Supervisor</t>
  </si>
  <si>
    <t>Stormwater Inspector</t>
  </si>
  <si>
    <t>Surveyor</t>
  </si>
  <si>
    <t>Trades Inspector II</t>
  </si>
  <si>
    <t>Box Office Manager</t>
  </si>
  <si>
    <t>City Forester</t>
  </si>
  <si>
    <t>Civil Engineer I</t>
  </si>
  <si>
    <t>Customer Service Supervisor</t>
  </si>
  <si>
    <t>Occupational Health &amp; Safety Coordinator</t>
  </si>
  <si>
    <t>Pretreatment Coordinator</t>
  </si>
  <si>
    <t>Surveyor Supervisor</t>
  </si>
  <si>
    <t>Assistant Solid Waste Manager</t>
  </si>
  <si>
    <t>Chief Wastewater Plant Operator</t>
  </si>
  <si>
    <t>Chief Water Plant Operator</t>
  </si>
  <si>
    <t>Fire Lieutenant</t>
  </si>
  <si>
    <t>Police Sergeant</t>
  </si>
  <si>
    <t>Staff Accountant</t>
  </si>
  <si>
    <t>Trades Inspector III</t>
  </si>
  <si>
    <t>Water/Wastewater Maintenance Supervisor</t>
  </si>
  <si>
    <t>Customer Service Manager</t>
  </si>
  <si>
    <t>Facilities Maintenance Manager</t>
  </si>
  <si>
    <t>Park Services Manager</t>
  </si>
  <si>
    <t>Recreation Services Manager</t>
  </si>
  <si>
    <t>Civil Engineer II</t>
  </si>
  <si>
    <t>Environmental Auditor</t>
  </si>
  <si>
    <t>Traffic Systems Specialist</t>
  </si>
  <si>
    <t>Development Coordinator</t>
  </si>
  <si>
    <t>Police Lieutenant</t>
  </si>
  <si>
    <t>Traffic Engineering Manager</t>
  </si>
  <si>
    <t>Chief Building Official</t>
  </si>
  <si>
    <t>Director of Court Services</t>
  </si>
  <si>
    <t>Director of Purchasing</t>
  </si>
  <si>
    <t>Director of Risk Management</t>
  </si>
  <si>
    <t>Police Captain</t>
  </si>
  <si>
    <t>Solid Waste Manager</t>
  </si>
  <si>
    <t>Water/Wastewater Superintendent</t>
  </si>
  <si>
    <t>Civil Engineer III-PE</t>
  </si>
  <si>
    <t>Assistant Director of Public Works</t>
  </si>
  <si>
    <t>Assistant Director of Water/Wastewater</t>
  </si>
  <si>
    <t>Director of Parks &amp; Recreation</t>
  </si>
  <si>
    <t>Police Major</t>
  </si>
  <si>
    <t>City Engineer</t>
  </si>
  <si>
    <t>Director of Human Resources</t>
  </si>
  <si>
    <t>Director of Information Technology</t>
  </si>
  <si>
    <t>Transit Director</t>
  </si>
  <si>
    <t>Director of Public Works</t>
  </si>
  <si>
    <t>Director of Water/Wastewater</t>
  </si>
  <si>
    <t>Finance Director/City Recorder/Treasurer</t>
  </si>
  <si>
    <t>Fire Chief</t>
  </si>
  <si>
    <t>Police Chief</t>
  </si>
  <si>
    <t>Assistant City Manager</t>
  </si>
  <si>
    <t>City of Johnson City, Tennessee</t>
  </si>
  <si>
    <t>N</t>
  </si>
  <si>
    <t>E</t>
  </si>
  <si>
    <t>Crime Analyst</t>
  </si>
  <si>
    <t>Firefighter Trainee</t>
  </si>
  <si>
    <t>In-Home Service Coordinator</t>
  </si>
  <si>
    <t>Police Officer Trainee</t>
  </si>
  <si>
    <t>Courtroom Assistant</t>
  </si>
  <si>
    <t>Assistant Director of Parks &amp; Recreation</t>
  </si>
  <si>
    <t>Athletic Manager</t>
  </si>
  <si>
    <t>Sanitation Equipment Operator II</t>
  </si>
  <si>
    <t>Communications Specialist</t>
  </si>
  <si>
    <t>IT Specialist</t>
  </si>
  <si>
    <t>Senior Planner</t>
  </si>
  <si>
    <t>Human Resources Generalist</t>
  </si>
  <si>
    <t>Management Analyst</t>
  </si>
  <si>
    <t>Tax Specialist</t>
  </si>
  <si>
    <t>Fleet Management Maintenance Technician</t>
  </si>
  <si>
    <t>Fleet Maintenance Supervisor</t>
  </si>
  <si>
    <t>Fleet Management Superintendent</t>
  </si>
  <si>
    <t>Director of Fleet Management</t>
  </si>
  <si>
    <t>Public Information Specialist</t>
  </si>
  <si>
    <t>Assistant Park Services Manager</t>
  </si>
  <si>
    <t>Transit Operator I</t>
  </si>
  <si>
    <t>Transit Operator II</t>
  </si>
  <si>
    <t>Transit Operator III</t>
  </si>
  <si>
    <t>Senior Services Manager</t>
  </si>
  <si>
    <t>Assistant Director of Purchasing</t>
  </si>
  <si>
    <t>Assistant Director of Transit</t>
  </si>
  <si>
    <t>Technology Supervisor</t>
  </si>
  <si>
    <t>Athletic Coordinator</t>
  </si>
  <si>
    <t>Water/Sewer Health, Safety &amp; Skills Training Specialist</t>
  </si>
  <si>
    <t>Director of Budget and Performance Management</t>
  </si>
  <si>
    <t>Water/Wastewater Engineering Services Coordinator</t>
  </si>
  <si>
    <t>Assistant Water/Wastewater Maintenance Superintendent</t>
  </si>
  <si>
    <t>Water/Wastewater Maintenance Supertindent</t>
  </si>
  <si>
    <t>Sanitation Equipment Operator III</t>
  </si>
  <si>
    <t>Solid Waste Health, Safety, &amp; Skills Training Specialist</t>
  </si>
  <si>
    <t>Facilities Director</t>
  </si>
  <si>
    <t>Permit Technician</t>
  </si>
  <si>
    <t>Collections Specialist</t>
  </si>
  <si>
    <t>Deputy Fire Chief</t>
  </si>
  <si>
    <t>District Fire Chief</t>
  </si>
  <si>
    <t>Administrative Services Manager</t>
  </si>
  <si>
    <t>Traffic Signs &amp; Markings Specialist</t>
  </si>
  <si>
    <t>Transit Technology Specialist</t>
  </si>
  <si>
    <t>Fire Driver Engineer</t>
  </si>
  <si>
    <t>MPO Manager</t>
  </si>
  <si>
    <t>Network Security Engineer</t>
  </si>
  <si>
    <t>Digital Communications Manager</t>
  </si>
  <si>
    <t>Voice &amp; Collaboration Engineer</t>
  </si>
  <si>
    <t>Buyer</t>
  </si>
  <si>
    <t>Paralegal</t>
  </si>
  <si>
    <t>Golf Manager</t>
  </si>
  <si>
    <t>Geospatial Analyst</t>
  </si>
  <si>
    <t>Public Works Operations Manager</t>
  </si>
  <si>
    <t>Geospatial Coordinator</t>
  </si>
  <si>
    <t>Tree Trimmer I</t>
  </si>
  <si>
    <t>Tree Trimmer II</t>
  </si>
  <si>
    <t>Assistant Director of Water/Wastewater Capital Planning</t>
  </si>
  <si>
    <t>Development Technician</t>
  </si>
  <si>
    <t>Permitting Coordinator</t>
  </si>
  <si>
    <t>Technology Administrator</t>
  </si>
  <si>
    <t>Assistant Director, Technology Security</t>
  </si>
  <si>
    <t>Geospatial  Manager</t>
  </si>
  <si>
    <t>Deputy Police Chief</t>
  </si>
  <si>
    <t>W/WW Operations Manager</t>
  </si>
  <si>
    <t>Fire Equipment Technician</t>
  </si>
  <si>
    <t>Assistant Golf Manager</t>
  </si>
  <si>
    <t>Golf Maintenance Technician</t>
  </si>
  <si>
    <t>Crane Truck Operator</t>
  </si>
  <si>
    <t>Geospatial Specialist</t>
  </si>
  <si>
    <t>Transit Planner</t>
  </si>
  <si>
    <t>Geospatial  Administrator</t>
  </si>
  <si>
    <t>Multimedia Specialist</t>
  </si>
  <si>
    <t>Fire Marshal (Civilian)</t>
  </si>
  <si>
    <t>Promotions &amp; Events Coordinator</t>
  </si>
  <si>
    <t>Assistant Finance Director</t>
  </si>
  <si>
    <t>Director of Public Affairs</t>
  </si>
  <si>
    <t>Cloud Software Support Specialist</t>
  </si>
  <si>
    <t>Park Services Technician</t>
  </si>
  <si>
    <t>Community Development Coordinator</t>
  </si>
  <si>
    <t>Director of Planning &amp; Development Services</t>
  </si>
  <si>
    <t>Concrete Maintenance Worker</t>
  </si>
  <si>
    <t>CDL Compliance &amp; Training Coordinator</t>
  </si>
  <si>
    <t>Service Technician</t>
  </si>
  <si>
    <t>Master Service Technician</t>
  </si>
  <si>
    <t>Senior Service Technician</t>
  </si>
  <si>
    <t xml:space="preserve">Ecomonic Development Director </t>
  </si>
  <si>
    <t>Water/Sewer Development Coordinator</t>
  </si>
  <si>
    <t>Chief Deputy Clerk</t>
  </si>
  <si>
    <t>Planner I</t>
  </si>
  <si>
    <t>Planner II</t>
  </si>
  <si>
    <t>Assistant Director of Human Resources</t>
  </si>
  <si>
    <t>Assistant Director of Risk Management</t>
  </si>
  <si>
    <t>Claims Manager</t>
  </si>
  <si>
    <t>Talent &amp; Acquisition Specialist</t>
  </si>
  <si>
    <t>Special Events Manager</t>
  </si>
  <si>
    <t>Grants &amp; Research Coordinator</t>
  </si>
  <si>
    <t>Golf Maintenance Manager</t>
  </si>
  <si>
    <t>Pay and Classification Plan - Comp Study</t>
  </si>
  <si>
    <t>Min</t>
  </si>
  <si>
    <t>Step 1</t>
  </si>
  <si>
    <t>Step 2</t>
  </si>
  <si>
    <t>Step 3</t>
  </si>
  <si>
    <t>Step 4</t>
  </si>
  <si>
    <t>Suggested Mkt.</t>
  </si>
  <si>
    <t>Max</t>
  </si>
  <si>
    <t>Administrative Specialist II</t>
  </si>
  <si>
    <t>??</t>
  </si>
  <si>
    <t>Administrative Specialist III</t>
  </si>
  <si>
    <t>City Attorney</t>
  </si>
  <si>
    <t>City Manager</t>
  </si>
  <si>
    <t>Cross Connection Coordinator</t>
  </si>
  <si>
    <t>Deputy Clerk</t>
  </si>
  <si>
    <t>???</t>
  </si>
  <si>
    <t>Environmental Specialist</t>
  </si>
  <si>
    <t>Facilities Maintenance Technician</t>
  </si>
  <si>
    <t>Facilities Maintenance Technician II</t>
  </si>
  <si>
    <t>Family Justice Center Manager</t>
  </si>
  <si>
    <t>Landscape Technician I</t>
  </si>
  <si>
    <t>Landscape Technician II</t>
  </si>
  <si>
    <t>Meal Coordinator (PT)</t>
  </si>
  <si>
    <t>Network Specialist</t>
  </si>
  <si>
    <t>Park Maintenance Supervisor</t>
  </si>
  <si>
    <t>Planning &amp; Research Analyst</t>
  </si>
  <si>
    <t>Program Coordinator I</t>
  </si>
  <si>
    <t>Program Coordinator II</t>
  </si>
  <si>
    <t>Program Coordinator III</t>
  </si>
  <si>
    <t>Risk Management Coordinator</t>
  </si>
  <si>
    <t>Special Asst. To US Attorney General</t>
  </si>
  <si>
    <t>Human Resources Analyst</t>
  </si>
  <si>
    <t>Youth Services Officer</t>
  </si>
  <si>
    <t>Radio Services Manager</t>
  </si>
  <si>
    <t>Victim Services Coordinator  (Grant Funded)</t>
  </si>
  <si>
    <t>Civic Center General Manager</t>
  </si>
  <si>
    <t>Inventory Specialist</t>
  </si>
  <si>
    <t>Inventory Coordinator</t>
  </si>
  <si>
    <t>Step 5</t>
  </si>
  <si>
    <t>Assistant Fire Chief</t>
  </si>
  <si>
    <t>School Transportation Supervisor</t>
  </si>
  <si>
    <t>Administrative Specialist I</t>
  </si>
  <si>
    <t>Human Resources Coordinator</t>
  </si>
  <si>
    <t>Inventory Control Manager</t>
  </si>
  <si>
    <t xml:space="preserve">Network Specialist </t>
  </si>
  <si>
    <t>Payroll Accounting Technician</t>
  </si>
  <si>
    <t>Planning Technician</t>
  </si>
  <si>
    <t>Talent Acquisition &amp; Retention Specialist</t>
  </si>
  <si>
    <t>Victim Services Coordinator</t>
  </si>
  <si>
    <t>Enviromentalist</t>
  </si>
  <si>
    <t>Grade</t>
  </si>
  <si>
    <t>P1</t>
  </si>
  <si>
    <t>P2</t>
  </si>
  <si>
    <t>P6</t>
  </si>
  <si>
    <t>P3</t>
  </si>
  <si>
    <t>P4</t>
  </si>
  <si>
    <t>P7</t>
  </si>
  <si>
    <t>P5</t>
  </si>
  <si>
    <t>P8</t>
  </si>
  <si>
    <t>P9</t>
  </si>
  <si>
    <t>P10</t>
  </si>
  <si>
    <t>P11</t>
  </si>
  <si>
    <t>P24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</si>
  <si>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</si>
  <si>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</si>
  <si>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</si>
  <si>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</si>
  <si>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</si>
  <si>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</si>
  <si>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</si>
  <si>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</si>
  <si>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</si>
  <si>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</si>
  <si>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</si>
  <si>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</si>
  <si>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P25</t>
  </si>
  <si>
    <t>P26</t>
  </si>
  <si>
    <t>P27</t>
  </si>
  <si>
    <t>P28</t>
  </si>
  <si>
    <t>P29</t>
  </si>
  <si>
    <t>P30</t>
  </si>
  <si>
    <t>F1</t>
  </si>
  <si>
    <t>F2</t>
  </si>
  <si>
    <t>F3</t>
  </si>
  <si>
    <t>F4</t>
  </si>
  <si>
    <t>F5</t>
  </si>
  <si>
    <t>F6</t>
  </si>
  <si>
    <t>F7</t>
  </si>
  <si>
    <t>F8</t>
  </si>
  <si>
    <t xml:space="preserve">Fire Prevention Officer </t>
  </si>
  <si>
    <t>Suggested Market</t>
  </si>
  <si>
    <r>
      <rPr>
        <b/>
        <sz val="16"/>
        <rFont val="Gotham HTF Book"/>
      </rPr>
      <t>FIRE</t>
    </r>
    <r>
      <rPr>
        <sz val="16"/>
        <rFont val="Gotham HTF Book"/>
      </rPr>
      <t xml:space="preserve"> Pay and Classification Plan - Comp &amp; Class - Effective June 3, 2023</t>
    </r>
  </si>
  <si>
    <t>1-CDL</t>
  </si>
  <si>
    <t>2-CDL</t>
  </si>
  <si>
    <t>3-CDL</t>
  </si>
  <si>
    <t>4-CDL</t>
  </si>
  <si>
    <t>5-CDL</t>
  </si>
  <si>
    <t>6-CDL</t>
  </si>
  <si>
    <t>7-CDL</t>
  </si>
  <si>
    <t>8-CDL</t>
  </si>
  <si>
    <t>9-CDL</t>
  </si>
  <si>
    <t>10-CDL</t>
  </si>
  <si>
    <t>11-CDL</t>
  </si>
  <si>
    <t>Plans Examiner</t>
  </si>
  <si>
    <t>Economic Development Director</t>
  </si>
  <si>
    <t>Park Naturalist</t>
  </si>
  <si>
    <t>Recreation Generalist</t>
  </si>
  <si>
    <t>Lifeguard</t>
  </si>
  <si>
    <t>Budget Analyst</t>
  </si>
  <si>
    <t>Water/Wastewater Maintenance Superintendent</t>
  </si>
  <si>
    <t>Entry</t>
  </si>
  <si>
    <t>Traffic Signs &amp; Markings Technician I</t>
  </si>
  <si>
    <t>Traffic Signs &amp; Markings Technician II</t>
  </si>
  <si>
    <t>12-CDL</t>
  </si>
  <si>
    <t>13-CDL</t>
  </si>
  <si>
    <t>Traffic Signal Technician II</t>
  </si>
  <si>
    <t>Senior's Transportation Aide</t>
  </si>
  <si>
    <t>Traffic Signal Technician I</t>
  </si>
  <si>
    <t>Assistant Director of Water/Wastewater Capital Delivery</t>
  </si>
  <si>
    <t>Assistant Director of Water/Wastewater Operations</t>
  </si>
  <si>
    <t>Staff Attorney</t>
  </si>
  <si>
    <t>Police Officer +1 assignment</t>
  </si>
  <si>
    <t>Police Officer +2 assignments</t>
  </si>
  <si>
    <t>Police Officer +3 assignments</t>
  </si>
  <si>
    <t>Police Sergeant +1 assignment</t>
  </si>
  <si>
    <t>Police Sergeant +2 assignments</t>
  </si>
  <si>
    <t>Police Sergeant +3 assignments</t>
  </si>
  <si>
    <t>Police Lieutenant +1 assignment</t>
  </si>
  <si>
    <t>Police Lieutenant +2 assignments</t>
  </si>
  <si>
    <t>Police Lieutenant +3 assignments</t>
  </si>
  <si>
    <t>Police Captain +1 assignment</t>
  </si>
  <si>
    <t>Police Captain +2 assignments</t>
  </si>
  <si>
    <t>Police Captain +3 assignments</t>
  </si>
  <si>
    <t>Police Major +1 assignment</t>
  </si>
  <si>
    <t>Police Major +2 assignments</t>
  </si>
  <si>
    <t>Police Major +3 assignments</t>
  </si>
  <si>
    <t>Deputy Police Chief +1 assignment</t>
  </si>
  <si>
    <t>Deputy Police Chief +2 assignments</t>
  </si>
  <si>
    <t>Deputy Police Chief +3 assignments</t>
  </si>
  <si>
    <t>Police Chief +1 assignment</t>
  </si>
  <si>
    <t>Police Chief +2 assignments</t>
  </si>
  <si>
    <t>Police Chief +3 assignments</t>
  </si>
  <si>
    <t>Fire Equipment Technician (Civilian)</t>
  </si>
  <si>
    <t>Digital Communications Specialist</t>
  </si>
  <si>
    <t>Homeless Outreach Coordinator</t>
  </si>
  <si>
    <t>Digital Forensic Officer</t>
  </si>
  <si>
    <t>Public Information Officer (Public Safety)</t>
  </si>
  <si>
    <t>Collections Supervisor</t>
  </si>
  <si>
    <t>Systems Administrator</t>
  </si>
  <si>
    <t>Senior Systems Administrator</t>
  </si>
  <si>
    <t>Code Enforcement Supervisor</t>
  </si>
  <si>
    <t>Main Street Director</t>
  </si>
  <si>
    <t>CDL Examiner</t>
  </si>
  <si>
    <t>Trail Operations Manager</t>
  </si>
  <si>
    <t>Freedom Hall Maintenance &amp; Production Manager</t>
  </si>
  <si>
    <t>Parks &amp; Recreation Fitness Coordinator</t>
  </si>
  <si>
    <t>Parks &amp; Recreation Safety Coordinator</t>
  </si>
  <si>
    <t>Transit Maintenance Worker</t>
  </si>
  <si>
    <t>Planner II (Parks &amp; Recreation)</t>
  </si>
  <si>
    <t>Senior Staff Attorney</t>
  </si>
  <si>
    <t>Safe Baby Court Coordinator</t>
  </si>
  <si>
    <t>Economic Development Specialist</t>
  </si>
  <si>
    <t>Solid Waste Operations Manager</t>
  </si>
  <si>
    <t>Public Works Health, Safety, &amp; Skills Training Specialist</t>
  </si>
  <si>
    <t>Increase Percentage</t>
  </si>
  <si>
    <t>Original Entry</t>
  </si>
  <si>
    <t>Increase Rate</t>
  </si>
  <si>
    <t>Deputy City Manager</t>
  </si>
  <si>
    <t>Fire Equipment Manager</t>
  </si>
  <si>
    <t>Assistant City Engineer</t>
  </si>
  <si>
    <t>Graphic Design Specialist</t>
  </si>
  <si>
    <t>Facilities Crew Supervisor</t>
  </si>
  <si>
    <t>Multicultural Engagement Manager</t>
  </si>
  <si>
    <t>Senior Construction Inspector</t>
  </si>
  <si>
    <t>Park Attendant</t>
  </si>
  <si>
    <t>Park Services Technician I</t>
  </si>
  <si>
    <t>Park Services Technician II</t>
  </si>
  <si>
    <t>Lead Park Attendant</t>
  </si>
  <si>
    <t>Trades Inspector Supervisor</t>
  </si>
  <si>
    <t>Parks &amp; Recreation Community Engagement Specialist</t>
  </si>
  <si>
    <t>Public Information Specialist (Parks &amp; Recreation)</t>
  </si>
  <si>
    <t>Traffic Signal Specialist</t>
  </si>
  <si>
    <t>Park Services Technician III</t>
  </si>
  <si>
    <t>Program Supervisor (P&amp;R)</t>
  </si>
  <si>
    <t>Special Projects Manager</t>
  </si>
  <si>
    <t>Economic Development Financial &amp; Incentive Manager</t>
  </si>
  <si>
    <t>Accounts Payable Specialist II</t>
  </si>
  <si>
    <t xml:space="preserve">Accounts Payable Specialist </t>
  </si>
  <si>
    <r>
      <rPr>
        <b/>
        <sz val="16"/>
        <rFont val="Gotham HTF Book"/>
      </rPr>
      <t>FIRE</t>
    </r>
    <r>
      <rPr>
        <sz val="16"/>
        <rFont val="Gotham HTF Book"/>
      </rPr>
      <t xml:space="preserve"> Pay and Classification Plan - Effective June 28, 2025</t>
    </r>
  </si>
  <si>
    <r>
      <rPr>
        <b/>
        <sz val="16"/>
        <rFont val="Gotham HTF Book"/>
      </rPr>
      <t>POLICE</t>
    </r>
    <r>
      <rPr>
        <sz val="16"/>
        <rFont val="Gotham HTF Book"/>
      </rPr>
      <t xml:space="preserve"> Pay and Classification Plan - Effective June 28, 2025</t>
    </r>
  </si>
  <si>
    <r>
      <rPr>
        <b/>
        <sz val="16"/>
        <rFont val="Gotham HTF Book"/>
      </rPr>
      <t xml:space="preserve">CDL </t>
    </r>
    <r>
      <rPr>
        <sz val="16"/>
        <rFont val="Gotham HTF Book"/>
      </rPr>
      <t>Pay and Classification Plan - Effective June 28, 2025</t>
    </r>
  </si>
  <si>
    <t>Planning Manager</t>
  </si>
  <si>
    <r>
      <rPr>
        <b/>
        <sz val="16"/>
        <rFont val="Gotham HTF Book"/>
      </rPr>
      <t>General Government</t>
    </r>
    <r>
      <rPr>
        <sz val="16"/>
        <rFont val="Gotham HTF Book"/>
      </rPr>
      <t xml:space="preserve"> Pay and Classification Plan - Effective June 28,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</si>
</sst>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otham HTF Book"/>
    </font>
    <font>
      <sz val="12"/>
      <name val="Gotham HTF Book"/>
    </font>
    <font>
      <sz val="14"/>
      <name val="Gotham HTF Book"/>
    </font>
    <font>
      <b/>
      <sz val="14"/>
      <name val="Gotham HTF Book"/>
    </font>
    <font>
      <sz val="12"/>
      <color rgb="FF0000CC"/>
      <name val="Gotham HTF Book"/>
    </font>
    <font>
      <sz val="12"/>
      <color theme="1"/>
      <name val="Gotham HTF Book"/>
    </font>
    <font>
      <sz val="12"/>
      <color rgb="FF006600"/>
      <name val="Gotham HTF Book"/>
    </font>
    <font>
      <sz val="12"/>
      <color rgb="FFFF0000"/>
      <name val="Gotham HTF Book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theme="7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Gotham HTF Book"/>
    </font>
    <font>
      <sz val="11"/>
      <color theme="1"/>
      <name val="Gotham HTF Book"/>
    </font>
    <font>
      <sz val="16"/>
      <name val="Gotham HTF Book"/>
    </font>
    <font>
      <sz val="14"/>
      <color theme="1"/>
      <name val="Gotham HTF Book"/>
    </font>
    <font>
      <b/>
      <sz val="18"/>
      <name val="Gotham HTF Book"/>
    </font>
    <font>
      <b/>
      <sz val="12"/>
      <color theme="1"/>
      <name val="Gotham HTF Book"/>
    </font>
    <font>
      <b/>
      <sz val="14"/>
      <color theme="1"/>
      <name val="Gotham HTF Book"/>
    </font>
    <font>
      <sz val="18"/>
      <name val="Gotham HTF Book"/>
    </font>
    <font>
      <b/>
      <sz val="12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4" xfId="2" applyFont="1" applyFill="1" applyBorder="1"/>
    <xf numFmtId="44" fontId="3" fillId="0" borderId="4" xfId="2" applyFont="1" applyFill="1" applyBorder="1" applyAlignment="1"/>
    <xf numFmtId="44" fontId="3" fillId="0" borderId="2" xfId="2" applyFont="1" applyFill="1" applyBorder="1" applyAlignment="1"/>
    <xf numFmtId="44" fontId="3" fillId="0" borderId="2" xfId="2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2" xfId="2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4" fontId="3" fillId="0" borderId="9" xfId="2" applyFont="1" applyFill="1" applyBorder="1"/>
    <xf numFmtId="0" fontId="3" fillId="0" borderId="2" xfId="0" applyFont="1" applyBorder="1"/>
    <xf numFmtId="0" fontId="8" fillId="0" borderId="6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8" xfId="2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43" fontId="2" fillId="0" borderId="13" xfId="1" applyFont="1" applyFill="1" applyBorder="1" applyAlignment="1">
      <alignment horizontal="center"/>
    </xf>
    <xf numFmtId="44" fontId="3" fillId="0" borderId="9" xfId="2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0" borderId="4" xfId="0" applyFont="1" applyBorder="1"/>
    <xf numFmtId="0" fontId="8" fillId="0" borderId="11" xfId="0" applyFont="1" applyBorder="1"/>
    <xf numFmtId="44" fontId="3" fillId="0" borderId="11" xfId="2" applyFont="1" applyFill="1" applyBorder="1"/>
    <xf numFmtId="44" fontId="3" fillId="0" borderId="11" xfId="2" applyFont="1" applyFill="1" applyBorder="1" applyAlignment="1"/>
    <xf numFmtId="44" fontId="3" fillId="0" borderId="12" xfId="2" applyFont="1" applyFill="1" applyBorder="1"/>
    <xf numFmtId="44" fontId="3" fillId="3" borderId="4" xfId="2" applyFont="1" applyFill="1" applyBorder="1"/>
    <xf numFmtId="44" fontId="3" fillId="3" borderId="2" xfId="2" applyFont="1" applyFill="1" applyBorder="1"/>
    <xf numFmtId="44" fontId="3" fillId="3" borderId="2" xfId="2" applyFont="1" applyFill="1" applyBorder="1" applyAlignment="1"/>
    <xf numFmtId="44" fontId="3" fillId="3" borderId="2" xfId="2" applyFont="1" applyFill="1" applyBorder="1" applyAlignment="1">
      <alignment horizontal="center"/>
    </xf>
    <xf numFmtId="44" fontId="3" fillId="3" borderId="11" xfId="2" applyFont="1" applyFill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4" fontId="3" fillId="0" borderId="2" xfId="2" applyFont="1" applyFill="1" applyBorder="1" applyAlignment="1">
      <alignment vertical="center"/>
    </xf>
    <xf numFmtId="44" fontId="3" fillId="0" borderId="2" xfId="2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43" fontId="2" fillId="0" borderId="23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4" fontId="11" fillId="0" borderId="0" xfId="2" applyFont="1" applyFill="1" applyBorder="1" applyAlignment="1">
      <alignment horizontal="center" vertical="center"/>
    </xf>
    <xf numFmtId="44" fontId="11" fillId="0" borderId="0" xfId="2" applyFont="1" applyFill="1" applyBorder="1" applyAlignment="1">
      <alignment vertical="center"/>
    </xf>
    <xf numFmtId="44" fontId="15" fillId="0" borderId="0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3" fillId="0" borderId="0" xfId="2" applyFont="1" applyFill="1" applyBorder="1" applyAlignment="1">
      <alignment horizontal="center" vertical="center"/>
    </xf>
    <xf numFmtId="44" fontId="3" fillId="0" borderId="0" xfId="2" applyFont="1" applyFill="1" applyBorder="1" applyAlignment="1">
      <alignment vertical="center"/>
    </xf>
    <xf numFmtId="44" fontId="21" fillId="0" borderId="0" xfId="2" applyFont="1" applyFill="1" applyBorder="1" applyAlignment="1">
      <alignment vertical="center"/>
    </xf>
    <xf numFmtId="44" fontId="3" fillId="0" borderId="18" xfId="2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4" fontId="2" fillId="0" borderId="8" xfId="2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3" fontId="2" fillId="0" borderId="26" xfId="1" applyFont="1" applyFill="1" applyBorder="1" applyAlignment="1">
      <alignment horizontal="center" vertical="center"/>
    </xf>
    <xf numFmtId="43" fontId="2" fillId="0" borderId="27" xfId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44" fontId="3" fillId="4" borderId="2" xfId="2" applyFont="1" applyFill="1" applyBorder="1" applyAlignment="1">
      <alignment vertical="center"/>
    </xf>
    <xf numFmtId="44" fontId="3" fillId="4" borderId="2" xfId="2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4" fontId="3" fillId="0" borderId="0" xfId="2" applyFont="1" applyFill="1" applyBorder="1" applyAlignment="1">
      <alignment horizontal="left" vertical="center"/>
    </xf>
    <xf numFmtId="44" fontId="3" fillId="2" borderId="0" xfId="2" applyFont="1" applyFill="1" applyBorder="1" applyAlignment="1">
      <alignment vertical="center"/>
    </xf>
    <xf numFmtId="44" fontId="3" fillId="2" borderId="18" xfId="2" applyFont="1" applyFill="1" applyBorder="1" applyAlignment="1">
      <alignment vertical="center"/>
    </xf>
    <xf numFmtId="44" fontId="3" fillId="0" borderId="1" xfId="2" applyFont="1" applyFill="1" applyBorder="1" applyAlignment="1">
      <alignment vertical="center"/>
    </xf>
    <xf numFmtId="44" fontId="3" fillId="0" borderId="29" xfId="2" applyFont="1" applyFill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17" fillId="0" borderId="0" xfId="0" applyNumberFormat="1" applyFont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44" fontId="5" fillId="0" borderId="15" xfId="2" applyFont="1" applyFill="1" applyBorder="1" applyAlignment="1">
      <alignment horizontal="center" vertical="center"/>
    </xf>
    <xf numFmtId="44" fontId="5" fillId="0" borderId="16" xfId="2" applyFont="1" applyFill="1" applyBorder="1" applyAlignment="1">
      <alignment horizontal="center" vertical="center"/>
    </xf>
    <xf numFmtId="44" fontId="4" fillId="4" borderId="2" xfId="2" applyFont="1" applyFill="1" applyBorder="1" applyAlignment="1">
      <alignment vertical="center"/>
    </xf>
    <xf numFmtId="44" fontId="4" fillId="4" borderId="2" xfId="2" applyFont="1" applyFill="1" applyBorder="1" applyAlignment="1">
      <alignment horizontal="center" vertical="center"/>
    </xf>
    <xf numFmtId="44" fontId="4" fillId="0" borderId="2" xfId="2" applyFont="1" applyFill="1" applyBorder="1" applyAlignment="1">
      <alignment vertical="center"/>
    </xf>
    <xf numFmtId="44" fontId="4" fillId="0" borderId="2" xfId="2" applyFont="1" applyFill="1" applyBorder="1" applyAlignment="1">
      <alignment horizontal="left" vertical="center"/>
    </xf>
    <xf numFmtId="44" fontId="4" fillId="0" borderId="2" xfId="2" applyFont="1" applyFill="1" applyBorder="1" applyAlignment="1">
      <alignment horizontal="center" vertical="center"/>
    </xf>
    <xf numFmtId="44" fontId="4" fillId="4" borderId="2" xfId="2" applyFont="1" applyFill="1" applyBorder="1" applyAlignment="1">
      <alignment horizontal="left" vertical="center"/>
    </xf>
    <xf numFmtId="0" fontId="19" fillId="4" borderId="19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44" fontId="4" fillId="4" borderId="21" xfId="2" applyFont="1" applyFill="1" applyBorder="1" applyAlignment="1">
      <alignment vertical="center"/>
    </xf>
    <xf numFmtId="44" fontId="4" fillId="4" borderId="21" xfId="2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3" fontId="2" fillId="0" borderId="31" xfId="1" applyFont="1" applyBorder="1" applyAlignment="1">
      <alignment horizontal="center" vertical="center"/>
    </xf>
    <xf numFmtId="43" fontId="2" fillId="0" borderId="32" xfId="1" applyFont="1" applyBorder="1" applyAlignment="1">
      <alignment horizontal="center" vertical="center"/>
    </xf>
    <xf numFmtId="44" fontId="3" fillId="4" borderId="2" xfId="2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44" fontId="3" fillId="0" borderId="21" xfId="2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center" vertical="center"/>
    </xf>
    <xf numFmtId="44" fontId="3" fillId="4" borderId="24" xfId="2" applyFont="1" applyFill="1" applyBorder="1" applyAlignment="1">
      <alignment horizontal="left" vertical="center"/>
    </xf>
    <xf numFmtId="44" fontId="2" fillId="0" borderId="4" xfId="2" applyFont="1" applyFill="1" applyBorder="1" applyAlignment="1">
      <alignment horizontal="center" vertical="center" wrapText="1"/>
    </xf>
    <xf numFmtId="44" fontId="2" fillId="0" borderId="2" xfId="2" applyFont="1" applyFill="1" applyBorder="1" applyAlignment="1">
      <alignment vertical="center"/>
    </xf>
    <xf numFmtId="44" fontId="2" fillId="4" borderId="2" xfId="2" applyFont="1" applyFill="1" applyBorder="1" applyAlignment="1">
      <alignment vertical="center"/>
    </xf>
    <xf numFmtId="44" fontId="2" fillId="4" borderId="2" xfId="2" applyFont="1" applyFill="1" applyBorder="1" applyAlignment="1">
      <alignment horizontal="center" vertical="center"/>
    </xf>
    <xf numFmtId="44" fontId="3" fillId="0" borderId="11" xfId="2" applyFont="1" applyFill="1" applyBorder="1" applyAlignment="1">
      <alignment vertical="center"/>
    </xf>
    <xf numFmtId="44" fontId="2" fillId="0" borderId="11" xfId="2" applyFont="1" applyFill="1" applyBorder="1" applyAlignment="1">
      <alignment vertical="center"/>
    </xf>
    <xf numFmtId="44" fontId="3" fillId="4" borderId="4" xfId="2" applyFont="1" applyFill="1" applyBorder="1" applyAlignment="1">
      <alignment vertical="center"/>
    </xf>
    <xf numFmtId="44" fontId="2" fillId="4" borderId="4" xfId="2" applyFont="1" applyFill="1" applyBorder="1" applyAlignment="1">
      <alignment vertical="center"/>
    </xf>
    <xf numFmtId="0" fontId="24" fillId="0" borderId="33" xfId="0" applyFont="1" applyBorder="1" applyAlignment="1">
      <alignment vertical="center"/>
    </xf>
    <xf numFmtId="4" fontId="25" fillId="5" borderId="4" xfId="0" applyNumberFormat="1" applyFont="1" applyFill="1" applyBorder="1" applyAlignment="1">
      <alignment vertical="center"/>
    </xf>
    <xf numFmtId="4" fontId="25" fillId="5" borderId="2" xfId="0" applyNumberFormat="1" applyFont="1" applyFill="1" applyBorder="1" applyAlignment="1">
      <alignment vertical="center"/>
    </xf>
    <xf numFmtId="0" fontId="25" fillId="6" borderId="4" xfId="0" applyFont="1" applyFill="1" applyBorder="1" applyAlignment="1">
      <alignment vertical="center"/>
    </xf>
    <xf numFmtId="0" fontId="25" fillId="6" borderId="2" xfId="0" applyFont="1" applyFill="1" applyBorder="1" applyAlignment="1">
      <alignment vertical="center"/>
    </xf>
    <xf numFmtId="44" fontId="3" fillId="7" borderId="2" xfId="2" applyFont="1" applyFill="1" applyBorder="1" applyAlignment="1">
      <alignment vertical="center"/>
    </xf>
    <xf numFmtId="44" fontId="3" fillId="0" borderId="9" xfId="2" applyFont="1" applyFill="1" applyBorder="1" applyAlignment="1">
      <alignment vertical="center"/>
    </xf>
    <xf numFmtId="44" fontId="3" fillId="0" borderId="6" xfId="2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44" fontId="3" fillId="4" borderId="9" xfId="2" applyFont="1" applyFill="1" applyBorder="1" applyAlignment="1">
      <alignment vertical="center"/>
    </xf>
    <xf numFmtId="44" fontId="3" fillId="4" borderId="6" xfId="2" applyFont="1" applyFill="1" applyBorder="1" applyAlignment="1">
      <alignment vertical="center"/>
    </xf>
    <xf numFmtId="44" fontId="3" fillId="4" borderId="34" xfId="2" applyFont="1" applyFill="1" applyBorder="1" applyAlignment="1">
      <alignment horizontal="left" vertical="center"/>
    </xf>
    <xf numFmtId="44" fontId="3" fillId="0" borderId="34" xfId="2" applyFont="1" applyFill="1" applyBorder="1" applyAlignment="1">
      <alignment horizontal="left" vertical="center"/>
    </xf>
    <xf numFmtId="44" fontId="3" fillId="4" borderId="35" xfId="2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44" fontId="3" fillId="7" borderId="34" xfId="2" applyFont="1" applyFill="1" applyBorder="1" applyAlignment="1">
      <alignment vertical="center"/>
    </xf>
    <xf numFmtId="44" fontId="3" fillId="0" borderId="34" xfId="2" applyFont="1" applyFill="1" applyBorder="1" applyAlignment="1">
      <alignment vertical="center"/>
    </xf>
    <xf numFmtId="44" fontId="3" fillId="4" borderId="34" xfId="2" applyFont="1" applyFill="1" applyBorder="1" applyAlignment="1">
      <alignment vertical="center"/>
    </xf>
    <xf numFmtId="44" fontId="3" fillId="0" borderId="36" xfId="2" applyFont="1" applyFill="1" applyBorder="1" applyAlignment="1">
      <alignment vertical="center"/>
    </xf>
    <xf numFmtId="44" fontId="4" fillId="4" borderId="34" xfId="2" applyFont="1" applyFill="1" applyBorder="1" applyAlignment="1">
      <alignment vertical="center"/>
    </xf>
    <xf numFmtId="44" fontId="4" fillId="0" borderId="34" xfId="2" applyFont="1" applyFill="1" applyBorder="1" applyAlignment="1">
      <alignment vertical="center"/>
    </xf>
    <xf numFmtId="0" fontId="19" fillId="4" borderId="20" xfId="0" applyFont="1" applyFill="1" applyBorder="1" applyAlignment="1">
      <alignment horizontal="center" vertical="center"/>
    </xf>
    <xf numFmtId="44" fontId="4" fillId="4" borderId="36" xfId="2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CC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Gotham HTF Book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Table Style 1" pivot="0" count="0" xr9:uid="{00000000-0011-0000-FFFF-FFFF00000000}"/>
  </tableStyles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2" displayName="Table32" ref="A4:K221" totalsRowShown="0" headerRowDxfId="31" dataDxfId="29" headerRowBorderDxfId="30" tableBorderDxfId="28" totalsRowBorderDxfId="27" headerRowCellStyle="Comma" dataCellStyle="Comma">
  <autoFilter ref="A4:K221" xr:uid="{00000000-0009-0000-0100-000001000000}"/>
  <sortState xmlns:xlrd2="http://schemas.microsoft.com/office/spreadsheetml/2017/richdata2" ref="A5:K221">
    <sortCondition ref="D4:D221"/>
  </sortState>
  <tableColumns count="11">
    <tableColumn id="1" xr3:uid="{00000000-0010-0000-0000-000001000000}" name="Job Code" dataDxfId="26"/>
    <tableColumn id="2" xr3:uid="{00000000-0010-0000-0000-000002000000}" name="Title" dataDxfId="25"/>
    <tableColumn id="3" xr3:uid="{00000000-0010-0000-0000-000003000000}" name="FLSA" dataDxfId="24"/>
    <tableColumn id="11" xr3:uid="{00000000-0010-0000-0000-00000B000000}" name="Grade" dataDxfId="23"/>
    <tableColumn id="6" xr3:uid="{00000000-0010-0000-0000-000006000000}" name="Entry" dataDxfId="22" dataCellStyle="Currency">
      <calculatedColumnFormula>ROUND(((M5*N5)/2080),2)*2080</calculatedColumnFormula>
    </tableColumn>
    <tableColumn id="7" xr3:uid="{00000000-0010-0000-0000-000007000000}" name="Step 1" dataDxfId="21" dataCellStyle="Currency">
      <calculatedColumnFormula>ROUND(((E5*1.03)/2080),2)*2080</calculatedColumnFormula>
    </tableColumn>
    <tableColumn id="8" xr3:uid="{00000000-0010-0000-0000-000008000000}" name="Step 2" dataDxfId="20" dataCellStyle="Currency">
      <calculatedColumnFormula>ROUND(((E5*1.06)/2080),2)*2080</calculatedColumnFormula>
    </tableColumn>
    <tableColumn id="4" xr3:uid="{00000000-0010-0000-0000-000004000000}" name="Step 3" dataDxfId="19" dataCellStyle="Currency">
      <calculatedColumnFormula>ROUND(((E5*1.09)/2080),2)*2080</calculatedColumnFormula>
    </tableColumn>
    <tableColumn id="5" xr3:uid="{00000000-0010-0000-0000-000005000000}" name="Step 4" dataDxfId="18" dataCellStyle="Currency">
      <calculatedColumnFormula>ROUND(((E5*1.12)/2080),2)*2080</calculatedColumnFormula>
    </tableColumn>
    <tableColumn id="9" xr3:uid="{00000000-0010-0000-0000-000009000000}" name="Suggested Market" dataDxfId="17" dataCellStyle="Currency">
      <calculatedColumnFormula>ROUND(((E5*1.15)/2080),2)*2080</calculatedColumnFormula>
    </tableColumn>
    <tableColumn id="10" xr3:uid="{00000000-0010-0000-0000-00000A000000}" name="Max" dataDxfId="16" dataCellStyle="Currency">
      <calculatedColumnFormula>ROUND(((J5*1.4)/2080),2)*2080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5:K196" totalsRowShown="0" headerRowDxfId="15" dataDxfId="13" headerRowBorderDxfId="14" tableBorderDxfId="12" totalsRowBorderDxfId="11" headerRowCellStyle="Currency" dataCellStyle="Currency">
  <autoFilter ref="A5:K196" xr:uid="{00000000-0009-0000-0100-000003000000}"/>
  <sortState xmlns:xlrd2="http://schemas.microsoft.com/office/spreadsheetml/2017/richdata2" ref="A6:K196">
    <sortCondition ref="B5:B196"/>
  </sortState>
  <tableColumns count="11">
    <tableColumn id="1" xr3:uid="{00000000-0010-0000-0100-000001000000}" name="Job Code" dataDxfId="10"/>
    <tableColumn id="2" xr3:uid="{00000000-0010-0000-0100-000002000000}" name="Title" dataDxfId="9"/>
    <tableColumn id="3" xr3:uid="{00000000-0010-0000-0100-000003000000}" name="FLSA" dataDxfId="8"/>
    <tableColumn id="5" xr3:uid="{00000000-0010-0000-0100-000005000000}" name="Pay Grade" dataDxfId="7"/>
    <tableColumn id="4" xr3:uid="{00000000-0010-0000-0100-000004000000}" name="Min" dataDxfId="6" dataCellStyle="Currency"/>
    <tableColumn id="6" xr3:uid="{00000000-0010-0000-0100-000006000000}" name="Step 1" dataDxfId="5" dataCellStyle="Currency">
      <calculatedColumnFormula>E6*1.03</calculatedColumnFormula>
    </tableColumn>
    <tableColumn id="7" xr3:uid="{00000000-0010-0000-0100-000007000000}" name="Step 2" dataDxfId="4" dataCellStyle="Currency">
      <calculatedColumnFormula>E6*1.06</calculatedColumnFormula>
    </tableColumn>
    <tableColumn id="8" xr3:uid="{00000000-0010-0000-0100-000008000000}" name="Step 3" dataDxfId="3" dataCellStyle="Currency">
      <calculatedColumnFormula>E6*1.09</calculatedColumnFormula>
    </tableColumn>
    <tableColumn id="9" xr3:uid="{00000000-0010-0000-0100-000009000000}" name="Step 4" dataDxfId="2" dataCellStyle="Currency">
      <calculatedColumnFormula>E6*1.12</calculatedColumnFormula>
    </tableColumn>
    <tableColumn id="10" xr3:uid="{00000000-0010-0000-0100-00000A000000}" name="Suggested Mkt." dataDxfId="1" dataCellStyle="Currency">
      <calculatedColumnFormula>E6*1.15</calculatedColumnFormula>
    </tableColumn>
    <tableColumn id="11" xr3:uid="{00000000-0010-0000-0100-00000B000000}" name="Max" dataDxfId="0" dataCellStyle="Currency">
      <calculatedColumnFormula>J6*1.4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1"/>
  <sheetViews>
    <sheetView tabSelected="1" zoomScale="70" zoomScaleNormal="70" workbookViewId="0">
      <selection activeCell="Q9" sqref="Q9"/>
    </sheetView>
  </sheetViews>
  <sheetFormatPr defaultColWidth="9.08984375" defaultRowHeight="25.25" customHeight="1"/>
  <cols>
    <col min="1" max="1" width="19" style="62" customWidth="1"/>
    <col min="2" max="2" width="67.90625" style="61" bestFit="1" customWidth="1"/>
    <col min="3" max="3" width="15.6328125" style="62" bestFit="1" customWidth="1"/>
    <col min="4" max="4" width="16.54296875" style="62" bestFit="1" customWidth="1"/>
    <col min="5" max="5" width="18.453125" style="63" customWidth="1"/>
    <col min="6" max="6" width="19" style="63" bestFit="1" customWidth="1"/>
    <col min="7" max="7" width="19.54296875" style="63" bestFit="1" customWidth="1"/>
    <col min="8" max="8" width="19.54296875" style="64" bestFit="1" customWidth="1"/>
    <col min="9" max="9" width="19.81640625" style="64" bestFit="1" customWidth="1"/>
    <col min="10" max="10" width="21.08984375" style="65" customWidth="1"/>
    <col min="11" max="11" width="19.90625" style="64" bestFit="1" customWidth="1"/>
    <col min="12" max="12" width="9.08984375" style="61" customWidth="1"/>
    <col min="13" max="13" width="15.90625" style="61" hidden="1" customWidth="1"/>
    <col min="14" max="14" width="14.36328125" style="61" hidden="1" customWidth="1"/>
    <col min="15" max="15" width="20.453125" style="61" hidden="1" customWidth="1"/>
    <col min="16" max="16" width="9.08984375" style="61" customWidth="1"/>
    <col min="17" max="16384" width="9.08984375" style="61"/>
  </cols>
  <sheetData>
    <row r="1" spans="1:15" ht="25.25" customHeight="1">
      <c r="A1" s="171" t="s">
        <v>109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5" ht="25.25" customHeight="1">
      <c r="A2" s="174" t="s">
        <v>401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5" ht="19.25" customHeight="1" thickBot="1">
      <c r="A3" s="102"/>
      <c r="B3" s="103"/>
      <c r="C3" s="48"/>
      <c r="D3" s="48"/>
      <c r="E3" s="70"/>
      <c r="F3" s="70"/>
      <c r="G3" s="70"/>
      <c r="H3" s="71"/>
      <c r="I3" s="71"/>
      <c r="J3" s="72"/>
      <c r="K3" s="73"/>
    </row>
    <row r="4" spans="1:15" s="66" customFormat="1" ht="36" customHeight="1" thickTop="1" thickBot="1">
      <c r="A4" s="80" t="s">
        <v>0</v>
      </c>
      <c r="B4" s="74" t="s">
        <v>1</v>
      </c>
      <c r="C4" s="74" t="s">
        <v>2</v>
      </c>
      <c r="D4" s="74" t="s">
        <v>259</v>
      </c>
      <c r="E4" s="75" t="s">
        <v>319</v>
      </c>
      <c r="F4" s="75" t="s">
        <v>211</v>
      </c>
      <c r="G4" s="75" t="s">
        <v>212</v>
      </c>
      <c r="H4" s="75" t="s">
        <v>213</v>
      </c>
      <c r="I4" s="75" t="s">
        <v>214</v>
      </c>
      <c r="J4" s="137" t="s">
        <v>299</v>
      </c>
      <c r="K4" s="81" t="s">
        <v>216</v>
      </c>
      <c r="M4" s="145" t="s">
        <v>374</v>
      </c>
      <c r="N4" s="145" t="s">
        <v>375</v>
      </c>
      <c r="O4" s="145" t="s">
        <v>373</v>
      </c>
    </row>
    <row r="5" spans="1:15" ht="25.25" customHeight="1" thickTop="1">
      <c r="A5" s="82">
        <v>2585</v>
      </c>
      <c r="B5" s="79" t="s">
        <v>4</v>
      </c>
      <c r="C5" s="78" t="s">
        <v>110</v>
      </c>
      <c r="D5" s="78">
        <v>1</v>
      </c>
      <c r="E5" s="51">
        <f t="shared" ref="E5:E68" si="0">ROUND(((M5*N5)/2080),2)*2080</f>
        <v>31824</v>
      </c>
      <c r="F5" s="51">
        <f t="shared" ref="F5:F68" si="1">ROUND(((E5*1.03)/2080),2)*2080</f>
        <v>32780.800000000003</v>
      </c>
      <c r="G5" s="51">
        <f t="shared" ref="G5:G68" si="2">ROUND(((E5*1.06)/2080),2)*2080</f>
        <v>33737.599999999999</v>
      </c>
      <c r="H5" s="51">
        <f t="shared" ref="H5:H68" si="3">ROUND(((E5*1.09)/2080),2)*2080</f>
        <v>34694.400000000001</v>
      </c>
      <c r="I5" s="51">
        <f t="shared" ref="I5:I68" si="4">ROUND(((E5*1.12)/2080),2)*2080</f>
        <v>35651.200000000004</v>
      </c>
      <c r="J5" s="138">
        <f t="shared" ref="J5:J68" si="5">ROUND(((E5*1.15)/2080),2)*2080</f>
        <v>36608</v>
      </c>
      <c r="K5" s="51">
        <f t="shared" ref="K5:K68" si="6">ROUND(((J5*1.4)/2080),2)*2080</f>
        <v>51251.200000000004</v>
      </c>
      <c r="M5" s="146">
        <v>30888</v>
      </c>
      <c r="N5" s="146">
        <f>(O5/100)+1</f>
        <v>1.03</v>
      </c>
      <c r="O5" s="148">
        <v>3</v>
      </c>
    </row>
    <row r="6" spans="1:15" ht="25.25" customHeight="1">
      <c r="A6" s="82">
        <v>2222</v>
      </c>
      <c r="B6" s="79" t="s">
        <v>6</v>
      </c>
      <c r="C6" s="78" t="s">
        <v>110</v>
      </c>
      <c r="D6" s="78">
        <v>1</v>
      </c>
      <c r="E6" s="51">
        <f t="shared" si="0"/>
        <v>31824</v>
      </c>
      <c r="F6" s="51">
        <f t="shared" si="1"/>
        <v>32780.800000000003</v>
      </c>
      <c r="G6" s="51">
        <f t="shared" si="2"/>
        <v>33737.599999999999</v>
      </c>
      <c r="H6" s="51">
        <f t="shared" si="3"/>
        <v>34694.400000000001</v>
      </c>
      <c r="I6" s="51">
        <f t="shared" si="4"/>
        <v>35651.200000000004</v>
      </c>
      <c r="J6" s="138">
        <f t="shared" si="5"/>
        <v>36608</v>
      </c>
      <c r="K6" s="51">
        <f t="shared" si="6"/>
        <v>51251.200000000004</v>
      </c>
      <c r="M6" s="147">
        <v>30888</v>
      </c>
      <c r="N6" s="146">
        <f t="shared" ref="N6:N69" si="7">(O6/100)+1</f>
        <v>1.03</v>
      </c>
      <c r="O6" s="149">
        <v>3</v>
      </c>
    </row>
    <row r="7" spans="1:15" ht="25.25" customHeight="1">
      <c r="A7" s="82">
        <v>2512</v>
      </c>
      <c r="B7" s="77" t="s">
        <v>383</v>
      </c>
      <c r="C7" s="78" t="s">
        <v>110</v>
      </c>
      <c r="D7" s="78">
        <v>1</v>
      </c>
      <c r="E7" s="51">
        <f t="shared" si="0"/>
        <v>31824</v>
      </c>
      <c r="F7" s="51">
        <f t="shared" si="1"/>
        <v>32780.800000000003</v>
      </c>
      <c r="G7" s="51">
        <f t="shared" si="2"/>
        <v>33737.599999999999</v>
      </c>
      <c r="H7" s="51">
        <f t="shared" si="3"/>
        <v>34694.400000000001</v>
      </c>
      <c r="I7" s="151">
        <f t="shared" si="4"/>
        <v>35651.200000000004</v>
      </c>
      <c r="J7" s="138">
        <f t="shared" si="5"/>
        <v>36608</v>
      </c>
      <c r="K7" s="152">
        <f t="shared" si="6"/>
        <v>51251.200000000004</v>
      </c>
      <c r="M7" s="147">
        <v>30888</v>
      </c>
      <c r="N7" s="146">
        <f t="shared" si="7"/>
        <v>1.03</v>
      </c>
      <c r="O7" s="149">
        <v>3</v>
      </c>
    </row>
    <row r="8" spans="1:15" ht="25.25" customHeight="1">
      <c r="A8" s="82">
        <v>2015</v>
      </c>
      <c r="B8" s="79" t="s">
        <v>5</v>
      </c>
      <c r="C8" s="78" t="s">
        <v>110</v>
      </c>
      <c r="D8" s="78">
        <v>1</v>
      </c>
      <c r="E8" s="51">
        <f t="shared" si="0"/>
        <v>31824</v>
      </c>
      <c r="F8" s="51">
        <f t="shared" si="1"/>
        <v>32780.800000000003</v>
      </c>
      <c r="G8" s="51">
        <f t="shared" si="2"/>
        <v>33737.599999999999</v>
      </c>
      <c r="H8" s="51">
        <f t="shared" si="3"/>
        <v>34694.400000000001</v>
      </c>
      <c r="I8" s="51">
        <f t="shared" si="4"/>
        <v>35651.200000000004</v>
      </c>
      <c r="J8" s="138">
        <f t="shared" si="5"/>
        <v>36608</v>
      </c>
      <c r="K8" s="51">
        <f t="shared" si="6"/>
        <v>51251.200000000004</v>
      </c>
      <c r="M8" s="147">
        <v>30888</v>
      </c>
      <c r="N8" s="146">
        <f t="shared" si="7"/>
        <v>1.03</v>
      </c>
      <c r="O8" s="149">
        <v>3</v>
      </c>
    </row>
    <row r="9" spans="1:15" ht="25.25" customHeight="1">
      <c r="A9" s="86">
        <v>2080</v>
      </c>
      <c r="B9" s="89" t="s">
        <v>366</v>
      </c>
      <c r="C9" s="88" t="s">
        <v>110</v>
      </c>
      <c r="D9" s="88">
        <v>2</v>
      </c>
      <c r="E9" s="90">
        <f t="shared" si="0"/>
        <v>33862.400000000001</v>
      </c>
      <c r="F9" s="90">
        <f t="shared" si="1"/>
        <v>34881.599999999999</v>
      </c>
      <c r="G9" s="90">
        <f t="shared" si="2"/>
        <v>35900.800000000003</v>
      </c>
      <c r="H9" s="90">
        <f t="shared" si="3"/>
        <v>36920</v>
      </c>
      <c r="I9" s="90">
        <f t="shared" si="4"/>
        <v>37918.400000000001</v>
      </c>
      <c r="J9" s="139">
        <f t="shared" si="5"/>
        <v>38937.599999999999</v>
      </c>
      <c r="K9" s="90">
        <f t="shared" si="6"/>
        <v>54516.800000000003</v>
      </c>
      <c r="M9" s="147">
        <v>32884.800000000003</v>
      </c>
      <c r="N9" s="146">
        <f t="shared" si="7"/>
        <v>1.03</v>
      </c>
      <c r="O9" s="149">
        <v>3</v>
      </c>
    </row>
    <row r="10" spans="1:15" ht="25.25" customHeight="1">
      <c r="A10" s="82">
        <v>2231</v>
      </c>
      <c r="B10" s="79" t="s">
        <v>229</v>
      </c>
      <c r="C10" s="78" t="s">
        <v>110</v>
      </c>
      <c r="D10" s="78">
        <v>3</v>
      </c>
      <c r="E10" s="51">
        <f t="shared" si="0"/>
        <v>34091.200000000004</v>
      </c>
      <c r="F10" s="51">
        <f t="shared" si="1"/>
        <v>35110.400000000001</v>
      </c>
      <c r="G10" s="51">
        <f t="shared" si="2"/>
        <v>36129.599999999999</v>
      </c>
      <c r="H10" s="51">
        <f t="shared" si="3"/>
        <v>37169.599999999999</v>
      </c>
      <c r="I10" s="51">
        <f t="shared" si="4"/>
        <v>38188.799999999996</v>
      </c>
      <c r="J10" s="138">
        <f t="shared" si="5"/>
        <v>39208</v>
      </c>
      <c r="K10" s="51">
        <f t="shared" si="6"/>
        <v>54891.200000000004</v>
      </c>
      <c r="M10" s="147">
        <v>33092.800000000003</v>
      </c>
      <c r="N10" s="146">
        <f t="shared" si="7"/>
        <v>1.03</v>
      </c>
      <c r="O10" s="149">
        <v>3</v>
      </c>
    </row>
    <row r="11" spans="1:15" ht="25.25" customHeight="1">
      <c r="A11" s="82">
        <v>2740</v>
      </c>
      <c r="B11" s="79" t="s">
        <v>12</v>
      </c>
      <c r="C11" s="78" t="s">
        <v>110</v>
      </c>
      <c r="D11" s="78">
        <v>3</v>
      </c>
      <c r="E11" s="51">
        <f t="shared" si="0"/>
        <v>34091.200000000004</v>
      </c>
      <c r="F11" s="51">
        <f t="shared" si="1"/>
        <v>35110.400000000001</v>
      </c>
      <c r="G11" s="51">
        <f t="shared" si="2"/>
        <v>36129.599999999999</v>
      </c>
      <c r="H11" s="51">
        <f t="shared" si="3"/>
        <v>37169.599999999999</v>
      </c>
      <c r="I11" s="51">
        <f t="shared" si="4"/>
        <v>38188.799999999996</v>
      </c>
      <c r="J11" s="138">
        <f t="shared" si="5"/>
        <v>39208</v>
      </c>
      <c r="K11" s="51">
        <f t="shared" si="6"/>
        <v>54891.200000000004</v>
      </c>
      <c r="M11" s="147">
        <v>33092.800000000003</v>
      </c>
      <c r="N11" s="146">
        <f t="shared" si="7"/>
        <v>1.03</v>
      </c>
      <c r="O11" s="149">
        <v>3</v>
      </c>
    </row>
    <row r="12" spans="1:15" ht="25.25" customHeight="1">
      <c r="A12" s="82">
        <v>2516</v>
      </c>
      <c r="B12" s="77" t="s">
        <v>384</v>
      </c>
      <c r="C12" s="78" t="s">
        <v>110</v>
      </c>
      <c r="D12" s="78">
        <v>3</v>
      </c>
      <c r="E12" s="51">
        <f t="shared" si="0"/>
        <v>34091.200000000004</v>
      </c>
      <c r="F12" s="51">
        <f t="shared" si="1"/>
        <v>35110.400000000001</v>
      </c>
      <c r="G12" s="51">
        <f t="shared" si="2"/>
        <v>36129.599999999999</v>
      </c>
      <c r="H12" s="51">
        <f t="shared" si="3"/>
        <v>37169.599999999999</v>
      </c>
      <c r="I12" s="151">
        <f t="shared" si="4"/>
        <v>38188.799999999996</v>
      </c>
      <c r="J12" s="138">
        <f t="shared" si="5"/>
        <v>39208</v>
      </c>
      <c r="K12" s="152">
        <f t="shared" si="6"/>
        <v>54891.200000000004</v>
      </c>
      <c r="M12" s="147">
        <v>33092.800000000003</v>
      </c>
      <c r="N12" s="146">
        <f t="shared" si="7"/>
        <v>1.03</v>
      </c>
      <c r="O12" s="149">
        <v>3</v>
      </c>
    </row>
    <row r="13" spans="1:15" ht="25.25" customHeight="1">
      <c r="A13" s="82">
        <v>2505</v>
      </c>
      <c r="B13" s="79" t="s">
        <v>7</v>
      </c>
      <c r="C13" s="78" t="s">
        <v>110</v>
      </c>
      <c r="D13" s="78">
        <v>3</v>
      </c>
      <c r="E13" s="51">
        <f t="shared" si="0"/>
        <v>34091.200000000004</v>
      </c>
      <c r="F13" s="51">
        <f t="shared" si="1"/>
        <v>35110.400000000001</v>
      </c>
      <c r="G13" s="51">
        <f t="shared" si="2"/>
        <v>36129.599999999999</v>
      </c>
      <c r="H13" s="51">
        <f t="shared" si="3"/>
        <v>37169.599999999999</v>
      </c>
      <c r="I13" s="51">
        <f t="shared" si="4"/>
        <v>38188.799999999996</v>
      </c>
      <c r="J13" s="138">
        <f t="shared" si="5"/>
        <v>39208</v>
      </c>
      <c r="K13" s="51">
        <f t="shared" si="6"/>
        <v>54891.200000000004</v>
      </c>
      <c r="M13" s="147">
        <v>33092.800000000003</v>
      </c>
      <c r="N13" s="146">
        <f t="shared" si="7"/>
        <v>1.03</v>
      </c>
      <c r="O13" s="149">
        <v>3</v>
      </c>
    </row>
    <row r="14" spans="1:15" s="67" customFormat="1" ht="25.25" customHeight="1">
      <c r="A14" s="86">
        <v>2592</v>
      </c>
      <c r="B14" s="89" t="s">
        <v>10</v>
      </c>
      <c r="C14" s="88" t="s">
        <v>110</v>
      </c>
      <c r="D14" s="88">
        <v>4</v>
      </c>
      <c r="E14" s="90">
        <f t="shared" si="0"/>
        <v>34528</v>
      </c>
      <c r="F14" s="90">
        <f t="shared" si="1"/>
        <v>35568</v>
      </c>
      <c r="G14" s="90">
        <f t="shared" si="2"/>
        <v>36608</v>
      </c>
      <c r="H14" s="90">
        <f t="shared" si="3"/>
        <v>37627.199999999997</v>
      </c>
      <c r="I14" s="90">
        <f t="shared" si="4"/>
        <v>38667.199999999997</v>
      </c>
      <c r="J14" s="139">
        <f t="shared" si="5"/>
        <v>39707.199999999997</v>
      </c>
      <c r="K14" s="90">
        <f t="shared" si="6"/>
        <v>55598.400000000001</v>
      </c>
      <c r="M14" s="147">
        <v>33529.599999999999</v>
      </c>
      <c r="N14" s="146">
        <f t="shared" si="7"/>
        <v>1.03</v>
      </c>
      <c r="O14" s="149">
        <v>3</v>
      </c>
    </row>
    <row r="15" spans="1:15" s="67" customFormat="1" ht="25.25" customHeight="1">
      <c r="A15" s="86">
        <v>2586</v>
      </c>
      <c r="B15" s="89" t="s">
        <v>11</v>
      </c>
      <c r="C15" s="88" t="s">
        <v>110</v>
      </c>
      <c r="D15" s="88">
        <v>4</v>
      </c>
      <c r="E15" s="90">
        <f t="shared" si="0"/>
        <v>34528</v>
      </c>
      <c r="F15" s="90">
        <f t="shared" si="1"/>
        <v>35568</v>
      </c>
      <c r="G15" s="90">
        <f t="shared" si="2"/>
        <v>36608</v>
      </c>
      <c r="H15" s="90">
        <f t="shared" si="3"/>
        <v>37627.199999999997</v>
      </c>
      <c r="I15" s="90">
        <f t="shared" si="4"/>
        <v>38667.199999999997</v>
      </c>
      <c r="J15" s="139">
        <f t="shared" si="5"/>
        <v>39707.199999999997</v>
      </c>
      <c r="K15" s="90">
        <f t="shared" si="6"/>
        <v>55598.400000000001</v>
      </c>
      <c r="M15" s="147">
        <v>33529.599999999999</v>
      </c>
      <c r="N15" s="146">
        <f t="shared" si="7"/>
        <v>1.03</v>
      </c>
      <c r="O15" s="149">
        <v>3</v>
      </c>
    </row>
    <row r="16" spans="1:15" s="67" customFormat="1" ht="25.25" customHeight="1">
      <c r="A16" s="86">
        <v>2514</v>
      </c>
      <c r="B16" s="87" t="s">
        <v>386</v>
      </c>
      <c r="C16" s="88" t="s">
        <v>110</v>
      </c>
      <c r="D16" s="88">
        <v>4</v>
      </c>
      <c r="E16" s="90">
        <f t="shared" si="0"/>
        <v>34528</v>
      </c>
      <c r="F16" s="90">
        <f t="shared" si="1"/>
        <v>35568</v>
      </c>
      <c r="G16" s="90">
        <f t="shared" si="2"/>
        <v>36608</v>
      </c>
      <c r="H16" s="90">
        <f t="shared" si="3"/>
        <v>37627.199999999997</v>
      </c>
      <c r="I16" s="156">
        <f t="shared" si="4"/>
        <v>38667.199999999997</v>
      </c>
      <c r="J16" s="139">
        <f t="shared" si="5"/>
        <v>39707.199999999997</v>
      </c>
      <c r="K16" s="157">
        <f t="shared" si="6"/>
        <v>55598.400000000001</v>
      </c>
      <c r="M16" s="147">
        <v>33529.599999999999</v>
      </c>
      <c r="N16" s="146">
        <f t="shared" si="7"/>
        <v>1.03</v>
      </c>
      <c r="O16" s="149">
        <v>3</v>
      </c>
    </row>
    <row r="17" spans="1:15" ht="25.25" customHeight="1">
      <c r="A17" s="86">
        <v>2518</v>
      </c>
      <c r="B17" s="87" t="s">
        <v>385</v>
      </c>
      <c r="C17" s="88" t="s">
        <v>110</v>
      </c>
      <c r="D17" s="88">
        <v>4</v>
      </c>
      <c r="E17" s="90">
        <f t="shared" si="0"/>
        <v>34528</v>
      </c>
      <c r="F17" s="90">
        <f t="shared" si="1"/>
        <v>35568</v>
      </c>
      <c r="G17" s="90">
        <f t="shared" si="2"/>
        <v>36608</v>
      </c>
      <c r="H17" s="90">
        <f t="shared" si="3"/>
        <v>37627.199999999997</v>
      </c>
      <c r="I17" s="90">
        <f t="shared" si="4"/>
        <v>38667.199999999997</v>
      </c>
      <c r="J17" s="139">
        <f t="shared" si="5"/>
        <v>39707.199999999997</v>
      </c>
      <c r="K17" s="90">
        <f t="shared" si="6"/>
        <v>55598.400000000001</v>
      </c>
      <c r="M17" s="147">
        <v>33529.599999999999</v>
      </c>
      <c r="N17" s="146">
        <f t="shared" si="7"/>
        <v>1.03</v>
      </c>
      <c r="O17" s="149">
        <v>3</v>
      </c>
    </row>
    <row r="18" spans="1:15" ht="25.25" customHeight="1">
      <c r="A18" s="82">
        <v>3007</v>
      </c>
      <c r="B18" s="77" t="s">
        <v>245</v>
      </c>
      <c r="C18" s="78" t="s">
        <v>110</v>
      </c>
      <c r="D18" s="78">
        <v>5</v>
      </c>
      <c r="E18" s="51">
        <f t="shared" si="0"/>
        <v>34964.799999999996</v>
      </c>
      <c r="F18" s="51">
        <f t="shared" si="1"/>
        <v>36004.799999999996</v>
      </c>
      <c r="G18" s="51">
        <f t="shared" si="2"/>
        <v>37065.599999999999</v>
      </c>
      <c r="H18" s="51">
        <f t="shared" si="3"/>
        <v>38105.599999999999</v>
      </c>
      <c r="I18" s="51">
        <f t="shared" si="4"/>
        <v>39166.399999999994</v>
      </c>
      <c r="J18" s="138">
        <f t="shared" si="5"/>
        <v>40206.399999999994</v>
      </c>
      <c r="K18" s="51">
        <f t="shared" si="6"/>
        <v>56284.799999999996</v>
      </c>
      <c r="M18" s="147">
        <v>33945.599999999999</v>
      </c>
      <c r="N18" s="146">
        <f t="shared" si="7"/>
        <v>1.03</v>
      </c>
      <c r="O18" s="149">
        <v>3</v>
      </c>
    </row>
    <row r="19" spans="1:15" ht="25.25" customHeight="1">
      <c r="A19" s="82">
        <v>2258</v>
      </c>
      <c r="B19" s="77" t="s">
        <v>316</v>
      </c>
      <c r="C19" s="78" t="s">
        <v>110</v>
      </c>
      <c r="D19" s="78">
        <v>5</v>
      </c>
      <c r="E19" s="51">
        <f t="shared" si="0"/>
        <v>34964.799999999996</v>
      </c>
      <c r="F19" s="51">
        <f t="shared" si="1"/>
        <v>36004.799999999996</v>
      </c>
      <c r="G19" s="51">
        <f t="shared" si="2"/>
        <v>37065.599999999999</v>
      </c>
      <c r="H19" s="51">
        <f t="shared" si="3"/>
        <v>38105.599999999999</v>
      </c>
      <c r="I19" s="51">
        <f t="shared" si="4"/>
        <v>39166.399999999994</v>
      </c>
      <c r="J19" s="138">
        <f t="shared" si="5"/>
        <v>40206.399999999994</v>
      </c>
      <c r="K19" s="51">
        <f t="shared" si="6"/>
        <v>56284.799999999996</v>
      </c>
      <c r="M19" s="147">
        <v>33945.599999999999</v>
      </c>
      <c r="N19" s="146">
        <f t="shared" si="7"/>
        <v>1.03</v>
      </c>
      <c r="O19" s="149">
        <v>3</v>
      </c>
    </row>
    <row r="20" spans="1:15" ht="25.25" customHeight="1">
      <c r="A20" s="82">
        <v>3010</v>
      </c>
      <c r="B20" s="77" t="s">
        <v>235</v>
      </c>
      <c r="C20" s="78" t="s">
        <v>110</v>
      </c>
      <c r="D20" s="78">
        <v>5</v>
      </c>
      <c r="E20" s="51">
        <f t="shared" si="0"/>
        <v>34964.799999999996</v>
      </c>
      <c r="F20" s="51">
        <f t="shared" si="1"/>
        <v>36004.799999999996</v>
      </c>
      <c r="G20" s="51">
        <f t="shared" si="2"/>
        <v>37065.599999999999</v>
      </c>
      <c r="H20" s="51">
        <f t="shared" si="3"/>
        <v>38105.599999999999</v>
      </c>
      <c r="I20" s="51">
        <f t="shared" si="4"/>
        <v>39166.399999999994</v>
      </c>
      <c r="J20" s="138">
        <f t="shared" si="5"/>
        <v>40206.399999999994</v>
      </c>
      <c r="K20" s="51">
        <f t="shared" si="6"/>
        <v>56284.799999999996</v>
      </c>
      <c r="M20" s="147">
        <v>33945.599999999999</v>
      </c>
      <c r="N20" s="146">
        <f t="shared" si="7"/>
        <v>1.03</v>
      </c>
      <c r="O20" s="149">
        <v>3</v>
      </c>
    </row>
    <row r="21" spans="1:15" ht="25.25" customHeight="1">
      <c r="A21" s="82">
        <v>2230</v>
      </c>
      <c r="B21" s="77" t="s">
        <v>315</v>
      </c>
      <c r="C21" s="78" t="s">
        <v>110</v>
      </c>
      <c r="D21" s="78">
        <v>5</v>
      </c>
      <c r="E21" s="51">
        <f t="shared" si="0"/>
        <v>34964.799999999996</v>
      </c>
      <c r="F21" s="51">
        <f t="shared" si="1"/>
        <v>36004.799999999996</v>
      </c>
      <c r="G21" s="51">
        <f t="shared" si="2"/>
        <v>37065.599999999999</v>
      </c>
      <c r="H21" s="51">
        <f t="shared" si="3"/>
        <v>38105.599999999999</v>
      </c>
      <c r="I21" s="51">
        <f t="shared" si="4"/>
        <v>39166.399999999994</v>
      </c>
      <c r="J21" s="138">
        <f t="shared" si="5"/>
        <v>40206.399999999994</v>
      </c>
      <c r="K21" s="51">
        <f t="shared" si="6"/>
        <v>56284.799999999996</v>
      </c>
      <c r="M21" s="147">
        <v>33945.599999999999</v>
      </c>
      <c r="N21" s="146">
        <f t="shared" si="7"/>
        <v>1.03</v>
      </c>
      <c r="O21" s="149">
        <v>3</v>
      </c>
    </row>
    <row r="22" spans="1:15" ht="25.25" customHeight="1">
      <c r="A22" s="86">
        <v>2280</v>
      </c>
      <c r="B22" s="89" t="s">
        <v>114</v>
      </c>
      <c r="C22" s="88" t="s">
        <v>110</v>
      </c>
      <c r="D22" s="88">
        <v>6</v>
      </c>
      <c r="E22" s="90">
        <f t="shared" si="0"/>
        <v>35526.399999999994</v>
      </c>
      <c r="F22" s="90">
        <f t="shared" si="1"/>
        <v>36587.199999999997</v>
      </c>
      <c r="G22" s="90">
        <f t="shared" si="2"/>
        <v>37648</v>
      </c>
      <c r="H22" s="90">
        <f t="shared" si="3"/>
        <v>38729.599999999999</v>
      </c>
      <c r="I22" s="90">
        <f t="shared" si="4"/>
        <v>39790.400000000001</v>
      </c>
      <c r="J22" s="139">
        <f t="shared" si="5"/>
        <v>40851.200000000004</v>
      </c>
      <c r="K22" s="90">
        <f t="shared" si="6"/>
        <v>57200</v>
      </c>
      <c r="M22" s="147">
        <v>34486.399999999994</v>
      </c>
      <c r="N22" s="146">
        <f t="shared" si="7"/>
        <v>1.03</v>
      </c>
      <c r="O22" s="149">
        <v>3</v>
      </c>
    </row>
    <row r="23" spans="1:15" ht="25.25" customHeight="1">
      <c r="A23" s="82">
        <v>3003</v>
      </c>
      <c r="B23" s="79" t="s">
        <v>250</v>
      </c>
      <c r="C23" s="78" t="s">
        <v>110</v>
      </c>
      <c r="D23" s="78">
        <v>7</v>
      </c>
      <c r="E23" s="51">
        <f t="shared" si="0"/>
        <v>37148.799999999996</v>
      </c>
      <c r="F23" s="51">
        <f t="shared" si="1"/>
        <v>38272</v>
      </c>
      <c r="G23" s="51">
        <f t="shared" si="2"/>
        <v>39374.400000000001</v>
      </c>
      <c r="H23" s="51">
        <f t="shared" si="3"/>
        <v>40497.599999999999</v>
      </c>
      <c r="I23" s="51">
        <f t="shared" si="4"/>
        <v>41600</v>
      </c>
      <c r="J23" s="138">
        <f t="shared" si="5"/>
        <v>42723.199999999997</v>
      </c>
      <c r="K23" s="51">
        <f t="shared" si="6"/>
        <v>59820.800000000003</v>
      </c>
      <c r="M23" s="147">
        <v>36067.199999999997</v>
      </c>
      <c r="N23" s="146">
        <f t="shared" si="7"/>
        <v>1.03</v>
      </c>
      <c r="O23" s="149">
        <v>3</v>
      </c>
    </row>
    <row r="24" spans="1:15" ht="25.25" customHeight="1">
      <c r="A24" s="82">
        <v>2223</v>
      </c>
      <c r="B24" s="77" t="s">
        <v>178</v>
      </c>
      <c r="C24" s="78" t="s">
        <v>110</v>
      </c>
      <c r="D24" s="78">
        <v>7</v>
      </c>
      <c r="E24" s="51">
        <f t="shared" si="0"/>
        <v>37148.799999999996</v>
      </c>
      <c r="F24" s="51">
        <f t="shared" si="1"/>
        <v>38272</v>
      </c>
      <c r="G24" s="51">
        <f t="shared" si="2"/>
        <v>39374.400000000001</v>
      </c>
      <c r="H24" s="51">
        <f t="shared" si="3"/>
        <v>40497.599999999999</v>
      </c>
      <c r="I24" s="51">
        <f t="shared" si="4"/>
        <v>41600</v>
      </c>
      <c r="J24" s="138">
        <f t="shared" si="5"/>
        <v>42723.199999999997</v>
      </c>
      <c r="K24" s="51">
        <f t="shared" si="6"/>
        <v>59820.800000000003</v>
      </c>
      <c r="M24" s="147">
        <v>36067.199999999997</v>
      </c>
      <c r="N24" s="146">
        <f t="shared" si="7"/>
        <v>1.03</v>
      </c>
      <c r="O24" s="149">
        <v>3</v>
      </c>
    </row>
    <row r="25" spans="1:15" s="68" customFormat="1" ht="25.25" customHeight="1">
      <c r="A25" s="82">
        <v>2235</v>
      </c>
      <c r="B25" s="77" t="s">
        <v>230</v>
      </c>
      <c r="C25" s="78" t="s">
        <v>110</v>
      </c>
      <c r="D25" s="78">
        <v>7</v>
      </c>
      <c r="E25" s="51">
        <f t="shared" si="0"/>
        <v>37148.799999999996</v>
      </c>
      <c r="F25" s="51">
        <f t="shared" si="1"/>
        <v>38272</v>
      </c>
      <c r="G25" s="51">
        <f t="shared" si="2"/>
        <v>39374.400000000001</v>
      </c>
      <c r="H25" s="51">
        <f t="shared" si="3"/>
        <v>40497.599999999999</v>
      </c>
      <c r="I25" s="51">
        <f t="shared" si="4"/>
        <v>41600</v>
      </c>
      <c r="J25" s="138">
        <f t="shared" si="5"/>
        <v>42723.199999999997</v>
      </c>
      <c r="K25" s="51">
        <f t="shared" si="6"/>
        <v>59820.800000000003</v>
      </c>
      <c r="M25" s="147">
        <v>36067.199999999997</v>
      </c>
      <c r="N25" s="146">
        <f t="shared" si="7"/>
        <v>1.03</v>
      </c>
      <c r="O25" s="149">
        <v>3</v>
      </c>
    </row>
    <row r="26" spans="1:15" s="68" customFormat="1" ht="25.25" customHeight="1">
      <c r="A26" s="82">
        <v>2519</v>
      </c>
      <c r="B26" s="77" t="s">
        <v>391</v>
      </c>
      <c r="C26" s="78" t="s">
        <v>110</v>
      </c>
      <c r="D26" s="78">
        <v>7</v>
      </c>
      <c r="E26" s="51">
        <f t="shared" si="0"/>
        <v>37148.799999999996</v>
      </c>
      <c r="F26" s="51">
        <f t="shared" si="1"/>
        <v>38272</v>
      </c>
      <c r="G26" s="51">
        <f t="shared" si="2"/>
        <v>39374.400000000001</v>
      </c>
      <c r="H26" s="51">
        <f t="shared" si="3"/>
        <v>40497.599999999999</v>
      </c>
      <c r="I26" s="51">
        <f t="shared" si="4"/>
        <v>41600</v>
      </c>
      <c r="J26" s="138">
        <f t="shared" si="5"/>
        <v>42723.199999999997</v>
      </c>
      <c r="K26" s="51">
        <f t="shared" si="6"/>
        <v>59820.800000000003</v>
      </c>
      <c r="M26" s="147">
        <v>36067.199999999997</v>
      </c>
      <c r="N26" s="146">
        <f t="shared" si="7"/>
        <v>1.03</v>
      </c>
      <c r="O26" s="149">
        <v>3</v>
      </c>
    </row>
    <row r="27" spans="1:15" ht="25.25" customHeight="1">
      <c r="A27" s="86">
        <v>3011</v>
      </c>
      <c r="B27" s="87" t="s">
        <v>236</v>
      </c>
      <c r="C27" s="88" t="s">
        <v>110</v>
      </c>
      <c r="D27" s="88">
        <v>8</v>
      </c>
      <c r="E27" s="90">
        <f t="shared" si="0"/>
        <v>37606.399999999994</v>
      </c>
      <c r="F27" s="90">
        <f t="shared" si="1"/>
        <v>38729.599999999999</v>
      </c>
      <c r="G27" s="90">
        <f t="shared" si="2"/>
        <v>39852.800000000003</v>
      </c>
      <c r="H27" s="90">
        <f t="shared" si="3"/>
        <v>40996.800000000003</v>
      </c>
      <c r="I27" s="90">
        <f t="shared" si="4"/>
        <v>42120</v>
      </c>
      <c r="J27" s="139">
        <f t="shared" si="5"/>
        <v>43243.199999999997</v>
      </c>
      <c r="K27" s="90">
        <f t="shared" si="6"/>
        <v>60548.799999999996</v>
      </c>
      <c r="M27" s="147">
        <v>36504</v>
      </c>
      <c r="N27" s="146">
        <f t="shared" si="7"/>
        <v>1.03</v>
      </c>
      <c r="O27" s="149">
        <v>3</v>
      </c>
    </row>
    <row r="28" spans="1:15" ht="25.25" customHeight="1">
      <c r="A28" s="82">
        <v>2112</v>
      </c>
      <c r="B28" s="79" t="s">
        <v>18</v>
      </c>
      <c r="C28" s="78" t="s">
        <v>110</v>
      </c>
      <c r="D28" s="78">
        <v>9</v>
      </c>
      <c r="E28" s="51">
        <f t="shared" si="0"/>
        <v>37918.400000000001</v>
      </c>
      <c r="F28" s="51">
        <f t="shared" si="1"/>
        <v>39062.400000000001</v>
      </c>
      <c r="G28" s="51">
        <f t="shared" si="2"/>
        <v>40185.599999999999</v>
      </c>
      <c r="H28" s="51">
        <f t="shared" si="3"/>
        <v>41329.599999999999</v>
      </c>
      <c r="I28" s="51">
        <f t="shared" si="4"/>
        <v>42473.600000000006</v>
      </c>
      <c r="J28" s="138">
        <f t="shared" si="5"/>
        <v>43596.800000000003</v>
      </c>
      <c r="K28" s="51">
        <f t="shared" si="6"/>
        <v>61027.199999999997</v>
      </c>
      <c r="M28" s="147">
        <v>36816</v>
      </c>
      <c r="N28" s="146">
        <f t="shared" si="7"/>
        <v>1.03</v>
      </c>
      <c r="O28" s="149">
        <v>3</v>
      </c>
    </row>
    <row r="29" spans="1:15" ht="25.25" customHeight="1">
      <c r="A29" s="82">
        <v>2011</v>
      </c>
      <c r="B29" s="79" t="s">
        <v>116</v>
      </c>
      <c r="C29" s="78" t="s">
        <v>110</v>
      </c>
      <c r="D29" s="78">
        <v>9</v>
      </c>
      <c r="E29" s="51">
        <f t="shared" si="0"/>
        <v>37918.400000000001</v>
      </c>
      <c r="F29" s="51">
        <f t="shared" si="1"/>
        <v>39062.400000000001</v>
      </c>
      <c r="G29" s="51">
        <f t="shared" si="2"/>
        <v>40185.599999999999</v>
      </c>
      <c r="H29" s="51">
        <f t="shared" si="3"/>
        <v>41329.599999999999</v>
      </c>
      <c r="I29" s="51">
        <f t="shared" si="4"/>
        <v>42473.600000000006</v>
      </c>
      <c r="J29" s="138">
        <f t="shared" si="5"/>
        <v>43596.800000000003</v>
      </c>
      <c r="K29" s="51">
        <f t="shared" si="6"/>
        <v>61027.199999999997</v>
      </c>
      <c r="M29" s="147">
        <v>36816</v>
      </c>
      <c r="N29" s="146">
        <f t="shared" si="7"/>
        <v>1.03</v>
      </c>
      <c r="O29" s="149">
        <v>3</v>
      </c>
    </row>
    <row r="30" spans="1:15" ht="25.25" customHeight="1">
      <c r="A30" s="82">
        <v>2309</v>
      </c>
      <c r="B30" s="77" t="s">
        <v>148</v>
      </c>
      <c r="C30" s="78" t="s">
        <v>110</v>
      </c>
      <c r="D30" s="78">
        <v>9</v>
      </c>
      <c r="E30" s="51">
        <f t="shared" si="0"/>
        <v>37918.400000000001</v>
      </c>
      <c r="F30" s="51">
        <f t="shared" si="1"/>
        <v>39062.400000000001</v>
      </c>
      <c r="G30" s="51">
        <f t="shared" si="2"/>
        <v>40185.599999999999</v>
      </c>
      <c r="H30" s="51">
        <f t="shared" si="3"/>
        <v>41329.599999999999</v>
      </c>
      <c r="I30" s="51">
        <f t="shared" si="4"/>
        <v>42473.600000000006</v>
      </c>
      <c r="J30" s="138">
        <f t="shared" si="5"/>
        <v>43596.800000000003</v>
      </c>
      <c r="K30" s="51">
        <f t="shared" si="6"/>
        <v>61027.199999999997</v>
      </c>
      <c r="M30" s="147">
        <v>36816</v>
      </c>
      <c r="N30" s="146">
        <f t="shared" si="7"/>
        <v>1.03</v>
      </c>
      <c r="O30" s="149">
        <v>3</v>
      </c>
    </row>
    <row r="31" spans="1:15" ht="25.25" customHeight="1">
      <c r="A31" s="82">
        <v>2501</v>
      </c>
      <c r="B31" s="79" t="s">
        <v>255</v>
      </c>
      <c r="C31" s="78" t="s">
        <v>110</v>
      </c>
      <c r="D31" s="78">
        <v>9</v>
      </c>
      <c r="E31" s="51">
        <f t="shared" si="0"/>
        <v>37918.400000000001</v>
      </c>
      <c r="F31" s="51">
        <f t="shared" si="1"/>
        <v>39062.400000000001</v>
      </c>
      <c r="G31" s="51">
        <f t="shared" si="2"/>
        <v>40185.599999999999</v>
      </c>
      <c r="H31" s="51">
        <f t="shared" si="3"/>
        <v>41329.599999999999</v>
      </c>
      <c r="I31" s="51">
        <f t="shared" si="4"/>
        <v>42473.600000000006</v>
      </c>
      <c r="J31" s="138">
        <f t="shared" si="5"/>
        <v>43596.800000000003</v>
      </c>
      <c r="K31" s="51">
        <f t="shared" si="6"/>
        <v>61027.199999999997</v>
      </c>
      <c r="M31" s="147">
        <v>36816</v>
      </c>
      <c r="N31" s="146">
        <f t="shared" si="7"/>
        <v>1.03</v>
      </c>
      <c r="O31" s="149">
        <v>3</v>
      </c>
    </row>
    <row r="32" spans="1:15" ht="25.25" customHeight="1">
      <c r="A32" s="82">
        <v>2806</v>
      </c>
      <c r="B32" s="79" t="s">
        <v>13</v>
      </c>
      <c r="C32" s="78" t="s">
        <v>110</v>
      </c>
      <c r="D32" s="78">
        <v>9</v>
      </c>
      <c r="E32" s="51">
        <f t="shared" si="0"/>
        <v>37918.400000000001</v>
      </c>
      <c r="F32" s="51">
        <f t="shared" si="1"/>
        <v>39062.400000000001</v>
      </c>
      <c r="G32" s="51">
        <f t="shared" si="2"/>
        <v>40185.599999999999</v>
      </c>
      <c r="H32" s="51">
        <f t="shared" si="3"/>
        <v>41329.599999999999</v>
      </c>
      <c r="I32" s="51">
        <f t="shared" si="4"/>
        <v>42473.600000000006</v>
      </c>
      <c r="J32" s="138">
        <f t="shared" si="5"/>
        <v>43596.800000000003</v>
      </c>
      <c r="K32" s="51">
        <f t="shared" si="6"/>
        <v>61027.199999999997</v>
      </c>
      <c r="M32" s="147">
        <v>36816</v>
      </c>
      <c r="N32" s="146">
        <f t="shared" si="7"/>
        <v>1.03</v>
      </c>
      <c r="O32" s="149">
        <v>3</v>
      </c>
    </row>
    <row r="33" spans="1:15" ht="25.25" customHeight="1">
      <c r="A33" s="86">
        <v>2109</v>
      </c>
      <c r="B33" s="89" t="s">
        <v>14</v>
      </c>
      <c r="C33" s="88" t="s">
        <v>110</v>
      </c>
      <c r="D33" s="88">
        <v>10</v>
      </c>
      <c r="E33" s="90">
        <f t="shared" si="0"/>
        <v>38251.200000000004</v>
      </c>
      <c r="F33" s="90">
        <f t="shared" si="1"/>
        <v>39395.200000000004</v>
      </c>
      <c r="G33" s="90">
        <f t="shared" si="2"/>
        <v>40539.199999999997</v>
      </c>
      <c r="H33" s="90">
        <f t="shared" si="3"/>
        <v>41704</v>
      </c>
      <c r="I33" s="90">
        <f t="shared" si="4"/>
        <v>42848</v>
      </c>
      <c r="J33" s="139">
        <f t="shared" si="5"/>
        <v>43992</v>
      </c>
      <c r="K33" s="90">
        <f t="shared" si="6"/>
        <v>61588.799999999996</v>
      </c>
      <c r="M33" s="147">
        <v>37128</v>
      </c>
      <c r="N33" s="146">
        <f t="shared" si="7"/>
        <v>1.03</v>
      </c>
      <c r="O33" s="149">
        <v>3</v>
      </c>
    </row>
    <row r="34" spans="1:15" ht="25.25" customHeight="1">
      <c r="A34" s="86">
        <v>2259</v>
      </c>
      <c r="B34" s="89" t="s">
        <v>19</v>
      </c>
      <c r="C34" s="88" t="s">
        <v>110</v>
      </c>
      <c r="D34" s="88">
        <v>10</v>
      </c>
      <c r="E34" s="90">
        <f t="shared" si="0"/>
        <v>38251.200000000004</v>
      </c>
      <c r="F34" s="90">
        <f t="shared" si="1"/>
        <v>39395.200000000004</v>
      </c>
      <c r="G34" s="90">
        <f t="shared" si="2"/>
        <v>40539.199999999997</v>
      </c>
      <c r="H34" s="90">
        <f t="shared" si="3"/>
        <v>41704</v>
      </c>
      <c r="I34" s="90">
        <f t="shared" si="4"/>
        <v>42848</v>
      </c>
      <c r="J34" s="139">
        <f t="shared" si="5"/>
        <v>43992</v>
      </c>
      <c r="K34" s="90">
        <f t="shared" si="6"/>
        <v>61588.799999999996</v>
      </c>
      <c r="M34" s="147">
        <v>37128</v>
      </c>
      <c r="N34" s="146">
        <f t="shared" si="7"/>
        <v>1.03</v>
      </c>
      <c r="O34" s="149">
        <v>3</v>
      </c>
    </row>
    <row r="35" spans="1:15" ht="25.25" customHeight="1">
      <c r="A35" s="86">
        <v>2741</v>
      </c>
      <c r="B35" s="89" t="s">
        <v>21</v>
      </c>
      <c r="C35" s="88" t="s">
        <v>110</v>
      </c>
      <c r="D35" s="88">
        <v>10</v>
      </c>
      <c r="E35" s="90">
        <f t="shared" si="0"/>
        <v>38251.200000000004</v>
      </c>
      <c r="F35" s="90">
        <f t="shared" si="1"/>
        <v>39395.200000000004</v>
      </c>
      <c r="G35" s="90">
        <f t="shared" si="2"/>
        <v>40539.199999999997</v>
      </c>
      <c r="H35" s="90">
        <f t="shared" si="3"/>
        <v>41704</v>
      </c>
      <c r="I35" s="90">
        <f t="shared" si="4"/>
        <v>42848</v>
      </c>
      <c r="J35" s="139">
        <f t="shared" si="5"/>
        <v>43992</v>
      </c>
      <c r="K35" s="90">
        <f t="shared" si="6"/>
        <v>61588.799999999996</v>
      </c>
      <c r="M35" s="147">
        <v>37128</v>
      </c>
      <c r="N35" s="146">
        <f t="shared" si="7"/>
        <v>1.03</v>
      </c>
      <c r="O35" s="149">
        <v>3</v>
      </c>
    </row>
    <row r="36" spans="1:15" ht="25.25" customHeight="1">
      <c r="A36" s="86">
        <v>2448</v>
      </c>
      <c r="B36" s="89" t="s">
        <v>320</v>
      </c>
      <c r="C36" s="88" t="s">
        <v>110</v>
      </c>
      <c r="D36" s="88">
        <v>10</v>
      </c>
      <c r="E36" s="90">
        <f t="shared" si="0"/>
        <v>38251.200000000004</v>
      </c>
      <c r="F36" s="90">
        <f t="shared" si="1"/>
        <v>39395.200000000004</v>
      </c>
      <c r="G36" s="90">
        <f t="shared" si="2"/>
        <v>40539.199999999997</v>
      </c>
      <c r="H36" s="90">
        <f t="shared" si="3"/>
        <v>41704</v>
      </c>
      <c r="I36" s="90">
        <f t="shared" si="4"/>
        <v>42848</v>
      </c>
      <c r="J36" s="139">
        <f t="shared" si="5"/>
        <v>43992</v>
      </c>
      <c r="K36" s="90">
        <f t="shared" si="6"/>
        <v>61588.799999999996</v>
      </c>
      <c r="M36" s="147">
        <v>37128</v>
      </c>
      <c r="N36" s="146">
        <f t="shared" si="7"/>
        <v>1.03</v>
      </c>
      <c r="O36" s="149">
        <v>3</v>
      </c>
    </row>
    <row r="37" spans="1:15" ht="25.25" customHeight="1">
      <c r="A37" s="82">
        <v>2107</v>
      </c>
      <c r="B37" s="77" t="s">
        <v>149</v>
      </c>
      <c r="C37" s="78" t="s">
        <v>110</v>
      </c>
      <c r="D37" s="78">
        <v>11</v>
      </c>
      <c r="E37" s="51">
        <f t="shared" si="0"/>
        <v>39332.800000000003</v>
      </c>
      <c r="F37" s="51">
        <f t="shared" si="1"/>
        <v>40518.400000000001</v>
      </c>
      <c r="G37" s="51">
        <f t="shared" si="2"/>
        <v>41683.199999999997</v>
      </c>
      <c r="H37" s="51">
        <f t="shared" si="3"/>
        <v>42868.799999999996</v>
      </c>
      <c r="I37" s="51">
        <f t="shared" si="4"/>
        <v>44054.400000000001</v>
      </c>
      <c r="J37" s="138">
        <f t="shared" si="5"/>
        <v>45240</v>
      </c>
      <c r="K37" s="51">
        <f t="shared" si="6"/>
        <v>63336</v>
      </c>
      <c r="M37" s="147">
        <v>38188.799999999996</v>
      </c>
      <c r="N37" s="146">
        <f t="shared" si="7"/>
        <v>1.03</v>
      </c>
      <c r="O37" s="149">
        <v>3</v>
      </c>
    </row>
    <row r="38" spans="1:15" ht="25.25" customHeight="1">
      <c r="A38" s="82">
        <v>2605</v>
      </c>
      <c r="B38" s="79" t="s">
        <v>126</v>
      </c>
      <c r="C38" s="78" t="s">
        <v>110</v>
      </c>
      <c r="D38" s="78">
        <v>11</v>
      </c>
      <c r="E38" s="51">
        <f t="shared" si="0"/>
        <v>39332.800000000003</v>
      </c>
      <c r="F38" s="51">
        <f t="shared" si="1"/>
        <v>40518.400000000001</v>
      </c>
      <c r="G38" s="51">
        <f t="shared" si="2"/>
        <v>41683.199999999997</v>
      </c>
      <c r="H38" s="51">
        <f t="shared" si="3"/>
        <v>42868.799999999996</v>
      </c>
      <c r="I38" s="51">
        <f t="shared" si="4"/>
        <v>44054.400000000001</v>
      </c>
      <c r="J38" s="138">
        <f t="shared" si="5"/>
        <v>45240</v>
      </c>
      <c r="K38" s="51">
        <f t="shared" si="6"/>
        <v>63336</v>
      </c>
      <c r="M38" s="147">
        <v>38188.799999999996</v>
      </c>
      <c r="N38" s="146">
        <f t="shared" si="7"/>
        <v>1.03</v>
      </c>
      <c r="O38" s="149">
        <v>3</v>
      </c>
    </row>
    <row r="39" spans="1:15" ht="25.25" customHeight="1">
      <c r="A39" s="82">
        <v>2026</v>
      </c>
      <c r="B39" s="79" t="s">
        <v>27</v>
      </c>
      <c r="C39" s="78" t="s">
        <v>110</v>
      </c>
      <c r="D39" s="78">
        <v>11</v>
      </c>
      <c r="E39" s="51">
        <f t="shared" si="0"/>
        <v>39332.800000000003</v>
      </c>
      <c r="F39" s="51">
        <f t="shared" si="1"/>
        <v>40518.400000000001</v>
      </c>
      <c r="G39" s="51">
        <f t="shared" si="2"/>
        <v>41683.199999999997</v>
      </c>
      <c r="H39" s="51">
        <f t="shared" si="3"/>
        <v>42868.799999999996</v>
      </c>
      <c r="I39" s="51">
        <f t="shared" si="4"/>
        <v>44054.400000000001</v>
      </c>
      <c r="J39" s="138">
        <f t="shared" si="5"/>
        <v>45240</v>
      </c>
      <c r="K39" s="51">
        <f t="shared" si="6"/>
        <v>63336</v>
      </c>
      <c r="M39" s="147">
        <v>38188.799999999996</v>
      </c>
      <c r="N39" s="146">
        <f t="shared" si="7"/>
        <v>1.03</v>
      </c>
      <c r="O39" s="149">
        <v>3</v>
      </c>
    </row>
    <row r="40" spans="1:15" ht="25.25" customHeight="1">
      <c r="A40" s="82">
        <v>2606</v>
      </c>
      <c r="B40" s="79" t="s">
        <v>9</v>
      </c>
      <c r="C40" s="78" t="s">
        <v>110</v>
      </c>
      <c r="D40" s="78">
        <v>11</v>
      </c>
      <c r="E40" s="51">
        <f t="shared" si="0"/>
        <v>39332.800000000003</v>
      </c>
      <c r="F40" s="51">
        <f t="shared" si="1"/>
        <v>40518.400000000001</v>
      </c>
      <c r="G40" s="51">
        <f t="shared" si="2"/>
        <v>41683.199999999997</v>
      </c>
      <c r="H40" s="51">
        <f t="shared" si="3"/>
        <v>42868.799999999996</v>
      </c>
      <c r="I40" s="51">
        <f t="shared" si="4"/>
        <v>44054.400000000001</v>
      </c>
      <c r="J40" s="138">
        <f t="shared" si="5"/>
        <v>45240</v>
      </c>
      <c r="K40" s="51">
        <f t="shared" si="6"/>
        <v>63336</v>
      </c>
      <c r="M40" s="147">
        <v>38188.799999999996</v>
      </c>
      <c r="N40" s="146">
        <f t="shared" si="7"/>
        <v>1.03</v>
      </c>
      <c r="O40" s="149">
        <v>3</v>
      </c>
    </row>
    <row r="41" spans="1:15" ht="25.25" customHeight="1">
      <c r="A41" s="86">
        <v>3013</v>
      </c>
      <c r="B41" s="87" t="s">
        <v>223</v>
      </c>
      <c r="C41" s="88" t="s">
        <v>110</v>
      </c>
      <c r="D41" s="88">
        <v>12</v>
      </c>
      <c r="E41" s="90">
        <f t="shared" si="0"/>
        <v>39790.400000000001</v>
      </c>
      <c r="F41" s="90">
        <f t="shared" si="1"/>
        <v>40976</v>
      </c>
      <c r="G41" s="90">
        <f t="shared" si="2"/>
        <v>42182.400000000001</v>
      </c>
      <c r="H41" s="90">
        <f t="shared" si="3"/>
        <v>43368</v>
      </c>
      <c r="I41" s="90">
        <f t="shared" si="4"/>
        <v>44574.400000000001</v>
      </c>
      <c r="J41" s="139">
        <f t="shared" si="5"/>
        <v>45760</v>
      </c>
      <c r="K41" s="90">
        <f t="shared" si="6"/>
        <v>64064</v>
      </c>
      <c r="M41" s="147">
        <v>38625.599999999999</v>
      </c>
      <c r="N41" s="146">
        <f t="shared" si="7"/>
        <v>1.03</v>
      </c>
      <c r="O41" s="149">
        <v>3</v>
      </c>
    </row>
    <row r="42" spans="1:15" s="68" customFormat="1" ht="25.25" customHeight="1">
      <c r="A42" s="86">
        <v>2650</v>
      </c>
      <c r="B42" s="89" t="s">
        <v>226</v>
      </c>
      <c r="C42" s="88" t="s">
        <v>110</v>
      </c>
      <c r="D42" s="88">
        <v>12</v>
      </c>
      <c r="E42" s="90">
        <f t="shared" si="0"/>
        <v>39790.400000000001</v>
      </c>
      <c r="F42" s="90">
        <f t="shared" si="1"/>
        <v>40976</v>
      </c>
      <c r="G42" s="90">
        <f t="shared" si="2"/>
        <v>42182.400000000001</v>
      </c>
      <c r="H42" s="90">
        <f t="shared" si="3"/>
        <v>43368</v>
      </c>
      <c r="I42" s="90">
        <f t="shared" si="4"/>
        <v>44574.400000000001</v>
      </c>
      <c r="J42" s="139">
        <f t="shared" si="5"/>
        <v>45760</v>
      </c>
      <c r="K42" s="90">
        <f t="shared" si="6"/>
        <v>64064</v>
      </c>
      <c r="M42" s="147">
        <v>38625.599999999999</v>
      </c>
      <c r="N42" s="146">
        <f t="shared" si="7"/>
        <v>1.03</v>
      </c>
      <c r="O42" s="149">
        <v>3</v>
      </c>
    </row>
    <row r="43" spans="1:15" ht="25.25" customHeight="1">
      <c r="A43" s="86">
        <v>2566</v>
      </c>
      <c r="B43" s="89" t="s">
        <v>26</v>
      </c>
      <c r="C43" s="88" t="s">
        <v>110</v>
      </c>
      <c r="D43" s="88">
        <v>12</v>
      </c>
      <c r="E43" s="90">
        <f t="shared" si="0"/>
        <v>39790.400000000001</v>
      </c>
      <c r="F43" s="90">
        <f t="shared" si="1"/>
        <v>40976</v>
      </c>
      <c r="G43" s="90">
        <f t="shared" si="2"/>
        <v>42182.400000000001</v>
      </c>
      <c r="H43" s="90">
        <f t="shared" si="3"/>
        <v>43368</v>
      </c>
      <c r="I43" s="90">
        <f t="shared" si="4"/>
        <v>44574.400000000001</v>
      </c>
      <c r="J43" s="139">
        <f t="shared" si="5"/>
        <v>45760</v>
      </c>
      <c r="K43" s="90">
        <f t="shared" si="6"/>
        <v>64064</v>
      </c>
      <c r="M43" s="147">
        <v>38625.599999999999</v>
      </c>
      <c r="N43" s="146">
        <f t="shared" si="7"/>
        <v>1.03</v>
      </c>
      <c r="O43" s="149">
        <v>3</v>
      </c>
    </row>
    <row r="44" spans="1:15" s="69" customFormat="1" ht="25.25" customHeight="1">
      <c r="A44" s="86">
        <v>2444</v>
      </c>
      <c r="B44" s="89" t="s">
        <v>321</v>
      </c>
      <c r="C44" s="88" t="s">
        <v>110</v>
      </c>
      <c r="D44" s="88">
        <v>12</v>
      </c>
      <c r="E44" s="90">
        <f t="shared" si="0"/>
        <v>39790.400000000001</v>
      </c>
      <c r="F44" s="90">
        <f t="shared" si="1"/>
        <v>40976</v>
      </c>
      <c r="G44" s="90">
        <f t="shared" si="2"/>
        <v>42182.400000000001</v>
      </c>
      <c r="H44" s="90">
        <f t="shared" si="3"/>
        <v>43368</v>
      </c>
      <c r="I44" s="90">
        <f t="shared" si="4"/>
        <v>44574.400000000001</v>
      </c>
      <c r="J44" s="139">
        <f t="shared" si="5"/>
        <v>45760</v>
      </c>
      <c r="K44" s="90">
        <f t="shared" si="6"/>
        <v>64064</v>
      </c>
      <c r="M44" s="147">
        <v>38625.599999999999</v>
      </c>
      <c r="N44" s="146">
        <f t="shared" si="7"/>
        <v>1.03</v>
      </c>
      <c r="O44" s="149">
        <v>3</v>
      </c>
    </row>
    <row r="45" spans="1:15" ht="25.25" customHeight="1">
      <c r="A45" s="86">
        <v>2558</v>
      </c>
      <c r="B45" s="87" t="s">
        <v>154</v>
      </c>
      <c r="C45" s="88" t="s">
        <v>110</v>
      </c>
      <c r="D45" s="88">
        <v>12</v>
      </c>
      <c r="E45" s="90">
        <f t="shared" si="0"/>
        <v>39790.400000000001</v>
      </c>
      <c r="F45" s="90">
        <f t="shared" si="1"/>
        <v>40976</v>
      </c>
      <c r="G45" s="90">
        <f t="shared" si="2"/>
        <v>42182.400000000001</v>
      </c>
      <c r="H45" s="90">
        <f t="shared" si="3"/>
        <v>43368</v>
      </c>
      <c r="I45" s="90">
        <f t="shared" si="4"/>
        <v>44574.400000000001</v>
      </c>
      <c r="J45" s="139">
        <f t="shared" si="5"/>
        <v>45760</v>
      </c>
      <c r="K45" s="90">
        <f t="shared" si="6"/>
        <v>64064</v>
      </c>
      <c r="M45" s="147">
        <v>38625.599999999999</v>
      </c>
      <c r="N45" s="146">
        <f t="shared" si="7"/>
        <v>1.03</v>
      </c>
      <c r="O45" s="149">
        <v>3</v>
      </c>
    </row>
    <row r="46" spans="1:15" ht="25.25" customHeight="1">
      <c r="A46" s="82">
        <v>2707</v>
      </c>
      <c r="B46" s="79" t="s">
        <v>22</v>
      </c>
      <c r="C46" s="78" t="s">
        <v>110</v>
      </c>
      <c r="D46" s="78">
        <v>13</v>
      </c>
      <c r="E46" s="51">
        <f t="shared" si="0"/>
        <v>39894.400000000001</v>
      </c>
      <c r="F46" s="51">
        <f t="shared" si="1"/>
        <v>41100.800000000003</v>
      </c>
      <c r="G46" s="51">
        <f t="shared" si="2"/>
        <v>42286.399999999994</v>
      </c>
      <c r="H46" s="51">
        <f t="shared" si="3"/>
        <v>43492.800000000003</v>
      </c>
      <c r="I46" s="51">
        <f t="shared" si="4"/>
        <v>44678.400000000001</v>
      </c>
      <c r="J46" s="138">
        <f t="shared" si="5"/>
        <v>45884.799999999996</v>
      </c>
      <c r="K46" s="51">
        <f t="shared" si="6"/>
        <v>64230.400000000001</v>
      </c>
      <c r="M46" s="147">
        <v>38729.599999999999</v>
      </c>
      <c r="N46" s="146">
        <f t="shared" si="7"/>
        <v>1.03</v>
      </c>
      <c r="O46" s="149">
        <v>3</v>
      </c>
    </row>
    <row r="47" spans="1:15" ht="25.25" customHeight="1">
      <c r="A47" s="82">
        <v>2710</v>
      </c>
      <c r="B47" s="79" t="s">
        <v>23</v>
      </c>
      <c r="C47" s="78" t="s">
        <v>110</v>
      </c>
      <c r="D47" s="78">
        <v>13</v>
      </c>
      <c r="E47" s="51">
        <f t="shared" si="0"/>
        <v>39894.400000000001</v>
      </c>
      <c r="F47" s="51">
        <f t="shared" si="1"/>
        <v>41100.800000000003</v>
      </c>
      <c r="G47" s="51">
        <f t="shared" si="2"/>
        <v>42286.399999999994</v>
      </c>
      <c r="H47" s="51">
        <f t="shared" si="3"/>
        <v>43492.800000000003</v>
      </c>
      <c r="I47" s="51">
        <f t="shared" si="4"/>
        <v>44678.400000000001</v>
      </c>
      <c r="J47" s="138">
        <f t="shared" si="5"/>
        <v>45884.799999999996</v>
      </c>
      <c r="K47" s="51">
        <f t="shared" si="6"/>
        <v>64230.400000000001</v>
      </c>
      <c r="M47" s="147">
        <v>38729.599999999999</v>
      </c>
      <c r="N47" s="146">
        <f t="shared" si="7"/>
        <v>1.03</v>
      </c>
      <c r="O47" s="149">
        <v>3</v>
      </c>
    </row>
    <row r="48" spans="1:15" ht="25.25" customHeight="1">
      <c r="A48" s="86">
        <v>2016</v>
      </c>
      <c r="B48" s="89" t="s">
        <v>24</v>
      </c>
      <c r="C48" s="88" t="s">
        <v>110</v>
      </c>
      <c r="D48" s="88">
        <v>14</v>
      </c>
      <c r="E48" s="90">
        <f t="shared" si="0"/>
        <v>40206.399999999994</v>
      </c>
      <c r="F48" s="90">
        <f t="shared" si="1"/>
        <v>41412.800000000003</v>
      </c>
      <c r="G48" s="90">
        <f t="shared" si="2"/>
        <v>42619.199999999997</v>
      </c>
      <c r="H48" s="90">
        <f t="shared" si="3"/>
        <v>43825.599999999999</v>
      </c>
      <c r="I48" s="90">
        <f t="shared" si="4"/>
        <v>45032</v>
      </c>
      <c r="J48" s="139">
        <f t="shared" si="5"/>
        <v>46238.400000000001</v>
      </c>
      <c r="K48" s="90">
        <f t="shared" si="6"/>
        <v>64729.599999999999</v>
      </c>
      <c r="M48" s="147">
        <v>39041.599999999999</v>
      </c>
      <c r="N48" s="146">
        <f t="shared" si="7"/>
        <v>1.03</v>
      </c>
      <c r="O48" s="149">
        <v>3</v>
      </c>
    </row>
    <row r="49" spans="1:15" ht="25.25" customHeight="1">
      <c r="A49" s="86">
        <v>2269</v>
      </c>
      <c r="B49" s="87" t="s">
        <v>314</v>
      </c>
      <c r="C49" s="88" t="s">
        <v>110</v>
      </c>
      <c r="D49" s="88">
        <v>14</v>
      </c>
      <c r="E49" s="90">
        <f t="shared" si="0"/>
        <v>40206.399999999994</v>
      </c>
      <c r="F49" s="90">
        <f t="shared" si="1"/>
        <v>41412.800000000003</v>
      </c>
      <c r="G49" s="90">
        <f t="shared" si="2"/>
        <v>42619.199999999997</v>
      </c>
      <c r="H49" s="90">
        <f t="shared" si="3"/>
        <v>43825.599999999999</v>
      </c>
      <c r="I49" s="90">
        <f t="shared" si="4"/>
        <v>45032</v>
      </c>
      <c r="J49" s="139">
        <f t="shared" si="5"/>
        <v>46238.400000000001</v>
      </c>
      <c r="K49" s="90">
        <f t="shared" si="6"/>
        <v>64729.599999999999</v>
      </c>
      <c r="M49" s="147">
        <v>39041.599999999999</v>
      </c>
      <c r="N49" s="146">
        <f t="shared" si="7"/>
        <v>1.03</v>
      </c>
      <c r="O49" s="149">
        <v>3</v>
      </c>
    </row>
    <row r="50" spans="1:15" ht="25.25" customHeight="1">
      <c r="A50" s="86">
        <v>3012</v>
      </c>
      <c r="B50" s="87" t="s">
        <v>237</v>
      </c>
      <c r="C50" s="88" t="s">
        <v>110</v>
      </c>
      <c r="D50" s="88">
        <v>14</v>
      </c>
      <c r="E50" s="90">
        <f t="shared" si="0"/>
        <v>40206.399999999994</v>
      </c>
      <c r="F50" s="90">
        <f t="shared" si="1"/>
        <v>41412.800000000003</v>
      </c>
      <c r="G50" s="90">
        <f t="shared" si="2"/>
        <v>42619.199999999997</v>
      </c>
      <c r="H50" s="90">
        <f t="shared" si="3"/>
        <v>43825.599999999999</v>
      </c>
      <c r="I50" s="90">
        <f t="shared" si="4"/>
        <v>45032</v>
      </c>
      <c r="J50" s="139">
        <f t="shared" si="5"/>
        <v>46238.400000000001</v>
      </c>
      <c r="K50" s="90">
        <f t="shared" si="6"/>
        <v>64729.599999999999</v>
      </c>
      <c r="M50" s="147">
        <v>39041.599999999999</v>
      </c>
      <c r="N50" s="146">
        <f t="shared" si="7"/>
        <v>1.03</v>
      </c>
      <c r="O50" s="149">
        <v>3</v>
      </c>
    </row>
    <row r="51" spans="1:15" ht="25.25" customHeight="1">
      <c r="A51" s="82">
        <v>3004</v>
      </c>
      <c r="B51" s="77" t="s">
        <v>217</v>
      </c>
      <c r="C51" s="78" t="s">
        <v>110</v>
      </c>
      <c r="D51" s="78">
        <v>15</v>
      </c>
      <c r="E51" s="51">
        <f t="shared" si="0"/>
        <v>40435.200000000004</v>
      </c>
      <c r="F51" s="51">
        <f t="shared" si="1"/>
        <v>41641.599999999999</v>
      </c>
      <c r="G51" s="51">
        <f t="shared" si="2"/>
        <v>42868.799999999996</v>
      </c>
      <c r="H51" s="51">
        <f t="shared" si="3"/>
        <v>44075.200000000004</v>
      </c>
      <c r="I51" s="51">
        <f t="shared" si="4"/>
        <v>45281.599999999999</v>
      </c>
      <c r="J51" s="138">
        <f t="shared" si="5"/>
        <v>46508.799999999996</v>
      </c>
      <c r="K51" s="51">
        <f t="shared" si="6"/>
        <v>65104</v>
      </c>
      <c r="M51" s="147">
        <v>39249.599999999999</v>
      </c>
      <c r="N51" s="146">
        <f t="shared" si="7"/>
        <v>1.03</v>
      </c>
      <c r="O51" s="149">
        <v>3</v>
      </c>
    </row>
    <row r="52" spans="1:15" ht="25.25" customHeight="1">
      <c r="A52" s="82">
        <v>2017</v>
      </c>
      <c r="B52" s="77" t="s">
        <v>257</v>
      </c>
      <c r="C52" s="78" t="s">
        <v>110</v>
      </c>
      <c r="D52" s="78">
        <v>15</v>
      </c>
      <c r="E52" s="51">
        <f t="shared" si="0"/>
        <v>40435.200000000004</v>
      </c>
      <c r="F52" s="51">
        <f t="shared" si="1"/>
        <v>41641.599999999999</v>
      </c>
      <c r="G52" s="51">
        <f t="shared" si="2"/>
        <v>42868.799999999996</v>
      </c>
      <c r="H52" s="51">
        <f t="shared" si="3"/>
        <v>44075.200000000004</v>
      </c>
      <c r="I52" s="51">
        <f t="shared" si="4"/>
        <v>45281.599999999999</v>
      </c>
      <c r="J52" s="138">
        <f t="shared" si="5"/>
        <v>46508.799999999996</v>
      </c>
      <c r="K52" s="51">
        <f t="shared" si="6"/>
        <v>65104</v>
      </c>
      <c r="M52" s="147">
        <v>39249.599999999999</v>
      </c>
      <c r="N52" s="146">
        <f t="shared" si="7"/>
        <v>1.03</v>
      </c>
      <c r="O52" s="149">
        <v>3</v>
      </c>
    </row>
    <row r="53" spans="1:15" ht="25.25" customHeight="1">
      <c r="A53" s="86">
        <v>2116</v>
      </c>
      <c r="B53" s="87" t="s">
        <v>396</v>
      </c>
      <c r="C53" s="88" t="s">
        <v>110</v>
      </c>
      <c r="D53" s="88">
        <v>16</v>
      </c>
      <c r="E53" s="90">
        <f t="shared" si="0"/>
        <v>41516.800000000003</v>
      </c>
      <c r="F53" s="90">
        <f t="shared" si="1"/>
        <v>42764.799999999996</v>
      </c>
      <c r="G53" s="90">
        <f t="shared" si="2"/>
        <v>44012.800000000003</v>
      </c>
      <c r="H53" s="90">
        <f t="shared" si="3"/>
        <v>45260.800000000003</v>
      </c>
      <c r="I53" s="90">
        <f t="shared" si="4"/>
        <v>46508.799999999996</v>
      </c>
      <c r="J53" s="139">
        <f t="shared" si="5"/>
        <v>47736</v>
      </c>
      <c r="K53" s="90">
        <f t="shared" si="6"/>
        <v>66830.400000000009</v>
      </c>
      <c r="M53" s="147">
        <v>40310.400000000001</v>
      </c>
      <c r="N53" s="146">
        <f t="shared" si="7"/>
        <v>1.03</v>
      </c>
      <c r="O53" s="149">
        <v>3</v>
      </c>
    </row>
    <row r="54" spans="1:15" ht="25.25" customHeight="1">
      <c r="A54" s="86">
        <v>2225</v>
      </c>
      <c r="B54" s="87" t="s">
        <v>177</v>
      </c>
      <c r="C54" s="88" t="s">
        <v>110</v>
      </c>
      <c r="D54" s="88">
        <v>16</v>
      </c>
      <c r="E54" s="90">
        <f t="shared" si="0"/>
        <v>41516.800000000003</v>
      </c>
      <c r="F54" s="90">
        <f t="shared" si="1"/>
        <v>42764.799999999996</v>
      </c>
      <c r="G54" s="90">
        <f t="shared" si="2"/>
        <v>44012.800000000003</v>
      </c>
      <c r="H54" s="90">
        <f t="shared" si="3"/>
        <v>45260.800000000003</v>
      </c>
      <c r="I54" s="90">
        <f t="shared" si="4"/>
        <v>46508.799999999996</v>
      </c>
      <c r="J54" s="139">
        <f t="shared" si="5"/>
        <v>47736</v>
      </c>
      <c r="K54" s="90">
        <f t="shared" si="6"/>
        <v>66830.400000000009</v>
      </c>
      <c r="M54" s="147">
        <v>40310.400000000001</v>
      </c>
      <c r="N54" s="146">
        <f t="shared" si="7"/>
        <v>1.03</v>
      </c>
      <c r="O54" s="149">
        <v>3</v>
      </c>
    </row>
    <row r="55" spans="1:15" ht="25.25" customHeight="1">
      <c r="A55" s="82">
        <v>2113</v>
      </c>
      <c r="B55" s="77" t="s">
        <v>356</v>
      </c>
      <c r="C55" s="78" t="s">
        <v>110</v>
      </c>
      <c r="D55" s="78">
        <v>17</v>
      </c>
      <c r="E55" s="51">
        <f t="shared" si="0"/>
        <v>41808</v>
      </c>
      <c r="F55" s="51">
        <f t="shared" si="1"/>
        <v>43056</v>
      </c>
      <c r="G55" s="51">
        <f t="shared" si="2"/>
        <v>44324.799999999996</v>
      </c>
      <c r="H55" s="51">
        <f t="shared" si="3"/>
        <v>45572.800000000003</v>
      </c>
      <c r="I55" s="51">
        <f t="shared" si="4"/>
        <v>46820.800000000003</v>
      </c>
      <c r="J55" s="138">
        <f t="shared" si="5"/>
        <v>48089.599999999999</v>
      </c>
      <c r="K55" s="51">
        <f t="shared" si="6"/>
        <v>67329.599999999991</v>
      </c>
      <c r="M55" s="147">
        <v>40580.800000000003</v>
      </c>
      <c r="N55" s="146">
        <f t="shared" si="7"/>
        <v>1.03</v>
      </c>
      <c r="O55" s="149">
        <v>3</v>
      </c>
    </row>
    <row r="56" spans="1:15" ht="25.25" customHeight="1">
      <c r="A56" s="82">
        <v>2807</v>
      </c>
      <c r="B56" s="79" t="s">
        <v>112</v>
      </c>
      <c r="C56" s="78" t="s">
        <v>110</v>
      </c>
      <c r="D56" s="78">
        <v>17</v>
      </c>
      <c r="E56" s="51">
        <f t="shared" si="0"/>
        <v>41808</v>
      </c>
      <c r="F56" s="51">
        <f t="shared" si="1"/>
        <v>43056</v>
      </c>
      <c r="G56" s="51">
        <f t="shared" si="2"/>
        <v>44324.799999999996</v>
      </c>
      <c r="H56" s="51">
        <f t="shared" si="3"/>
        <v>45572.800000000003</v>
      </c>
      <c r="I56" s="51">
        <f t="shared" si="4"/>
        <v>46820.800000000003</v>
      </c>
      <c r="J56" s="138">
        <f t="shared" si="5"/>
        <v>48089.599999999999</v>
      </c>
      <c r="K56" s="51">
        <f t="shared" si="6"/>
        <v>67329.599999999991</v>
      </c>
      <c r="M56" s="147">
        <v>40580.800000000003</v>
      </c>
      <c r="N56" s="146">
        <f t="shared" si="7"/>
        <v>1.03</v>
      </c>
      <c r="O56" s="149">
        <v>3</v>
      </c>
    </row>
    <row r="57" spans="1:15" ht="25.25" customHeight="1">
      <c r="A57" s="82">
        <v>2308</v>
      </c>
      <c r="B57" s="79" t="s">
        <v>37</v>
      </c>
      <c r="C57" s="78" t="s">
        <v>110</v>
      </c>
      <c r="D57" s="78">
        <v>17</v>
      </c>
      <c r="E57" s="51">
        <f t="shared" si="0"/>
        <v>41808</v>
      </c>
      <c r="F57" s="51">
        <f t="shared" si="1"/>
        <v>43056</v>
      </c>
      <c r="G57" s="51">
        <f t="shared" si="2"/>
        <v>44324.799999999996</v>
      </c>
      <c r="H57" s="51">
        <f t="shared" si="3"/>
        <v>45572.800000000003</v>
      </c>
      <c r="I57" s="51">
        <f t="shared" si="4"/>
        <v>46820.800000000003</v>
      </c>
      <c r="J57" s="138">
        <f t="shared" si="5"/>
        <v>48089.599999999999</v>
      </c>
      <c r="K57" s="51">
        <f t="shared" si="6"/>
        <v>67329.599999999991</v>
      </c>
      <c r="M57" s="147">
        <v>40580.800000000003</v>
      </c>
      <c r="N57" s="146">
        <f t="shared" si="7"/>
        <v>1.03</v>
      </c>
      <c r="O57" s="149">
        <v>3</v>
      </c>
    </row>
    <row r="58" spans="1:15" ht="25.25" customHeight="1">
      <c r="A58" s="82">
        <v>2517</v>
      </c>
      <c r="B58" s="77" t="s">
        <v>233</v>
      </c>
      <c r="C58" s="78" t="s">
        <v>110</v>
      </c>
      <c r="D58" s="78">
        <v>17</v>
      </c>
      <c r="E58" s="51">
        <f t="shared" si="0"/>
        <v>41808</v>
      </c>
      <c r="F58" s="51">
        <f t="shared" si="1"/>
        <v>43056</v>
      </c>
      <c r="G58" s="51">
        <f t="shared" si="2"/>
        <v>44324.799999999996</v>
      </c>
      <c r="H58" s="51">
        <f t="shared" si="3"/>
        <v>45572.800000000003</v>
      </c>
      <c r="I58" s="51">
        <f t="shared" si="4"/>
        <v>46820.800000000003</v>
      </c>
      <c r="J58" s="138">
        <f t="shared" si="5"/>
        <v>48089.599999999999</v>
      </c>
      <c r="K58" s="51">
        <f t="shared" si="6"/>
        <v>67329.599999999991</v>
      </c>
      <c r="M58" s="147">
        <v>40580.800000000003</v>
      </c>
      <c r="N58" s="146">
        <f t="shared" si="7"/>
        <v>1.03</v>
      </c>
      <c r="O58" s="149">
        <v>3</v>
      </c>
    </row>
    <row r="59" spans="1:15" s="68" customFormat="1" ht="25.25" customHeight="1">
      <c r="A59" s="82">
        <v>2502</v>
      </c>
      <c r="B59" s="77" t="s">
        <v>170</v>
      </c>
      <c r="C59" s="78" t="s">
        <v>110</v>
      </c>
      <c r="D59" s="78">
        <v>17</v>
      </c>
      <c r="E59" s="51">
        <f t="shared" si="0"/>
        <v>41808</v>
      </c>
      <c r="F59" s="51">
        <f t="shared" si="1"/>
        <v>43056</v>
      </c>
      <c r="G59" s="51">
        <f t="shared" si="2"/>
        <v>44324.799999999996</v>
      </c>
      <c r="H59" s="51">
        <f t="shared" si="3"/>
        <v>45572.800000000003</v>
      </c>
      <c r="I59" s="51">
        <f t="shared" si="4"/>
        <v>46820.800000000003</v>
      </c>
      <c r="J59" s="138">
        <f t="shared" si="5"/>
        <v>48089.599999999999</v>
      </c>
      <c r="K59" s="51">
        <f t="shared" si="6"/>
        <v>67329.599999999991</v>
      </c>
      <c r="M59" s="147">
        <v>40580.800000000003</v>
      </c>
      <c r="N59" s="146">
        <f t="shared" si="7"/>
        <v>1.03</v>
      </c>
      <c r="O59" s="149">
        <v>3</v>
      </c>
    </row>
    <row r="60" spans="1:15" s="68" customFormat="1" ht="25.25" customHeight="1">
      <c r="A60" s="82">
        <v>2451</v>
      </c>
      <c r="B60" s="79" t="s">
        <v>28</v>
      </c>
      <c r="C60" s="78" t="s">
        <v>110</v>
      </c>
      <c r="D60" s="78">
        <v>17</v>
      </c>
      <c r="E60" s="51">
        <f t="shared" si="0"/>
        <v>41808</v>
      </c>
      <c r="F60" s="51">
        <f t="shared" si="1"/>
        <v>43056</v>
      </c>
      <c r="G60" s="51">
        <f t="shared" si="2"/>
        <v>44324.799999999996</v>
      </c>
      <c r="H60" s="51">
        <f t="shared" si="3"/>
        <v>45572.800000000003</v>
      </c>
      <c r="I60" s="51">
        <f t="shared" si="4"/>
        <v>46820.800000000003</v>
      </c>
      <c r="J60" s="138">
        <f t="shared" si="5"/>
        <v>48089.599999999999</v>
      </c>
      <c r="K60" s="51">
        <f t="shared" si="6"/>
        <v>67329.599999999991</v>
      </c>
      <c r="M60" s="147">
        <v>40580.800000000003</v>
      </c>
      <c r="N60" s="146">
        <f t="shared" si="7"/>
        <v>1.03</v>
      </c>
      <c r="O60" s="149">
        <v>3</v>
      </c>
    </row>
    <row r="61" spans="1:15" s="68" customFormat="1" ht="25.25" customHeight="1">
      <c r="A61" s="82">
        <v>2133</v>
      </c>
      <c r="B61" s="79" t="s">
        <v>125</v>
      </c>
      <c r="C61" s="78" t="s">
        <v>110</v>
      </c>
      <c r="D61" s="78">
        <v>17</v>
      </c>
      <c r="E61" s="51">
        <f t="shared" si="0"/>
        <v>41808</v>
      </c>
      <c r="F61" s="51">
        <f t="shared" si="1"/>
        <v>43056</v>
      </c>
      <c r="G61" s="51">
        <f t="shared" si="2"/>
        <v>44324.799999999996</v>
      </c>
      <c r="H61" s="51">
        <f t="shared" si="3"/>
        <v>45572.800000000003</v>
      </c>
      <c r="I61" s="51">
        <f t="shared" si="4"/>
        <v>46820.800000000003</v>
      </c>
      <c r="J61" s="138">
        <f t="shared" si="5"/>
        <v>48089.599999999999</v>
      </c>
      <c r="K61" s="51">
        <f t="shared" si="6"/>
        <v>67329.599999999991</v>
      </c>
      <c r="M61" s="147">
        <v>40580.800000000003</v>
      </c>
      <c r="N61" s="146">
        <f t="shared" si="7"/>
        <v>1.03</v>
      </c>
      <c r="O61" s="149">
        <v>3</v>
      </c>
    </row>
    <row r="62" spans="1:15" s="68" customFormat="1" ht="25.25" customHeight="1">
      <c r="A62" s="82">
        <v>2644</v>
      </c>
      <c r="B62" s="79" t="s">
        <v>30</v>
      </c>
      <c r="C62" s="78" t="s">
        <v>110</v>
      </c>
      <c r="D62" s="78">
        <v>17</v>
      </c>
      <c r="E62" s="51">
        <f t="shared" si="0"/>
        <v>41808</v>
      </c>
      <c r="F62" s="51">
        <f t="shared" si="1"/>
        <v>43056</v>
      </c>
      <c r="G62" s="51">
        <f t="shared" si="2"/>
        <v>44324.799999999996</v>
      </c>
      <c r="H62" s="51">
        <f t="shared" si="3"/>
        <v>45572.800000000003</v>
      </c>
      <c r="I62" s="51">
        <f t="shared" si="4"/>
        <v>46820.800000000003</v>
      </c>
      <c r="J62" s="138">
        <f t="shared" si="5"/>
        <v>48089.599999999999</v>
      </c>
      <c r="K62" s="51">
        <f t="shared" si="6"/>
        <v>67329.599999999991</v>
      </c>
      <c r="M62" s="147">
        <v>40580.800000000003</v>
      </c>
      <c r="N62" s="146">
        <f t="shared" si="7"/>
        <v>1.03</v>
      </c>
      <c r="O62" s="149">
        <v>3</v>
      </c>
    </row>
    <row r="63" spans="1:15" s="68" customFormat="1" ht="25.25" customHeight="1">
      <c r="A63" s="86">
        <v>3008</v>
      </c>
      <c r="B63" s="89" t="s">
        <v>252</v>
      </c>
      <c r="C63" s="88" t="s">
        <v>110</v>
      </c>
      <c r="D63" s="88">
        <v>18</v>
      </c>
      <c r="E63" s="90">
        <f t="shared" si="0"/>
        <v>43659.199999999997</v>
      </c>
      <c r="F63" s="90">
        <f t="shared" si="1"/>
        <v>44969.599999999999</v>
      </c>
      <c r="G63" s="90">
        <f t="shared" si="2"/>
        <v>46280</v>
      </c>
      <c r="H63" s="90">
        <f t="shared" si="3"/>
        <v>47590.400000000001</v>
      </c>
      <c r="I63" s="90">
        <f t="shared" si="4"/>
        <v>48900.800000000003</v>
      </c>
      <c r="J63" s="139">
        <f t="shared" si="5"/>
        <v>50211.200000000004</v>
      </c>
      <c r="K63" s="90">
        <f t="shared" si="6"/>
        <v>70304</v>
      </c>
      <c r="M63" s="147">
        <v>42390.400000000001</v>
      </c>
      <c r="N63" s="146">
        <f t="shared" si="7"/>
        <v>1.03</v>
      </c>
      <c r="O63" s="149">
        <v>3</v>
      </c>
    </row>
    <row r="64" spans="1:15" ht="25.25" customHeight="1">
      <c r="A64" s="82">
        <v>2117</v>
      </c>
      <c r="B64" s="79" t="s">
        <v>395</v>
      </c>
      <c r="C64" s="78" t="s">
        <v>110</v>
      </c>
      <c r="D64" s="78">
        <v>19</v>
      </c>
      <c r="E64" s="51">
        <f t="shared" si="0"/>
        <v>43700.800000000003</v>
      </c>
      <c r="F64" s="51">
        <f t="shared" si="1"/>
        <v>45011.200000000004</v>
      </c>
      <c r="G64" s="51">
        <f t="shared" si="2"/>
        <v>46321.599999999999</v>
      </c>
      <c r="H64" s="51">
        <f t="shared" si="3"/>
        <v>47632</v>
      </c>
      <c r="I64" s="51">
        <f t="shared" si="4"/>
        <v>48942.400000000001</v>
      </c>
      <c r="J64" s="138">
        <f t="shared" si="5"/>
        <v>50252.800000000003</v>
      </c>
      <c r="K64" s="51">
        <f t="shared" si="6"/>
        <v>70345.600000000006</v>
      </c>
      <c r="M64" s="147">
        <v>42432</v>
      </c>
      <c r="N64" s="146">
        <f t="shared" si="7"/>
        <v>1.03</v>
      </c>
      <c r="O64" s="149">
        <v>3</v>
      </c>
    </row>
    <row r="65" spans="1:15" s="68" customFormat="1" ht="25.25" customHeight="1">
      <c r="A65" s="82">
        <v>2236</v>
      </c>
      <c r="B65" s="79" t="s">
        <v>31</v>
      </c>
      <c r="C65" s="78" t="s">
        <v>111</v>
      </c>
      <c r="D65" s="78">
        <v>19</v>
      </c>
      <c r="E65" s="51">
        <f t="shared" si="0"/>
        <v>43700.800000000003</v>
      </c>
      <c r="F65" s="51">
        <f t="shared" si="1"/>
        <v>45011.200000000004</v>
      </c>
      <c r="G65" s="51">
        <f t="shared" si="2"/>
        <v>46321.599999999999</v>
      </c>
      <c r="H65" s="51">
        <f t="shared" si="3"/>
        <v>47632</v>
      </c>
      <c r="I65" s="51">
        <f t="shared" si="4"/>
        <v>48942.400000000001</v>
      </c>
      <c r="J65" s="138">
        <f t="shared" si="5"/>
        <v>50252.800000000003</v>
      </c>
      <c r="K65" s="51">
        <f t="shared" si="6"/>
        <v>70345.600000000006</v>
      </c>
      <c r="M65" s="147">
        <v>42432</v>
      </c>
      <c r="N65" s="146">
        <f t="shared" si="7"/>
        <v>1.03</v>
      </c>
      <c r="O65" s="149">
        <v>3</v>
      </c>
    </row>
    <row r="66" spans="1:15" s="68" customFormat="1" ht="25.25" customHeight="1">
      <c r="A66" s="82">
        <v>2023</v>
      </c>
      <c r="B66" s="77" t="s">
        <v>123</v>
      </c>
      <c r="C66" s="78" t="s">
        <v>110</v>
      </c>
      <c r="D66" s="78">
        <v>19</v>
      </c>
      <c r="E66" s="51">
        <f t="shared" si="0"/>
        <v>43700.800000000003</v>
      </c>
      <c r="F66" s="51">
        <f t="shared" si="1"/>
        <v>45011.200000000004</v>
      </c>
      <c r="G66" s="51">
        <f t="shared" si="2"/>
        <v>46321.599999999999</v>
      </c>
      <c r="H66" s="51">
        <f t="shared" si="3"/>
        <v>47632</v>
      </c>
      <c r="I66" s="51">
        <f t="shared" si="4"/>
        <v>48942.400000000001</v>
      </c>
      <c r="J66" s="138">
        <f t="shared" si="5"/>
        <v>50252.800000000003</v>
      </c>
      <c r="K66" s="51">
        <f t="shared" si="6"/>
        <v>70345.600000000006</v>
      </c>
      <c r="M66" s="147">
        <v>42432</v>
      </c>
      <c r="N66" s="146">
        <f t="shared" si="7"/>
        <v>1.03</v>
      </c>
      <c r="O66" s="149">
        <v>3</v>
      </c>
    </row>
    <row r="67" spans="1:15" s="67" customFormat="1" ht="25.25" customHeight="1">
      <c r="A67" s="82">
        <v>2114</v>
      </c>
      <c r="B67" s="79" t="s">
        <v>254</v>
      </c>
      <c r="C67" s="78" t="s">
        <v>110</v>
      </c>
      <c r="D67" s="78">
        <v>19</v>
      </c>
      <c r="E67" s="51">
        <f t="shared" si="0"/>
        <v>43700.800000000003</v>
      </c>
      <c r="F67" s="51">
        <f t="shared" si="1"/>
        <v>45011.200000000004</v>
      </c>
      <c r="G67" s="51">
        <f t="shared" si="2"/>
        <v>46321.599999999999</v>
      </c>
      <c r="H67" s="51">
        <f t="shared" si="3"/>
        <v>47632</v>
      </c>
      <c r="I67" s="51">
        <f t="shared" si="4"/>
        <v>48942.400000000001</v>
      </c>
      <c r="J67" s="138">
        <f t="shared" si="5"/>
        <v>50252.800000000003</v>
      </c>
      <c r="K67" s="51">
        <f t="shared" si="6"/>
        <v>70345.600000000006</v>
      </c>
      <c r="M67" s="147">
        <v>42432</v>
      </c>
      <c r="N67" s="146">
        <f t="shared" si="7"/>
        <v>1.03</v>
      </c>
      <c r="O67" s="149">
        <v>3</v>
      </c>
    </row>
    <row r="68" spans="1:15" ht="25.25" customHeight="1">
      <c r="A68" s="86">
        <v>2054</v>
      </c>
      <c r="B68" s="87" t="s">
        <v>160</v>
      </c>
      <c r="C68" s="88" t="s">
        <v>110</v>
      </c>
      <c r="D68" s="88">
        <v>20</v>
      </c>
      <c r="E68" s="90">
        <f t="shared" si="0"/>
        <v>43971.200000000004</v>
      </c>
      <c r="F68" s="90">
        <f t="shared" si="1"/>
        <v>45281.599999999999</v>
      </c>
      <c r="G68" s="90">
        <f t="shared" si="2"/>
        <v>46612.800000000003</v>
      </c>
      <c r="H68" s="90">
        <f t="shared" si="3"/>
        <v>47923.199999999997</v>
      </c>
      <c r="I68" s="90">
        <f t="shared" si="4"/>
        <v>49254.400000000001</v>
      </c>
      <c r="J68" s="139">
        <f t="shared" si="5"/>
        <v>50564.799999999996</v>
      </c>
      <c r="K68" s="90">
        <f t="shared" si="6"/>
        <v>70782.400000000009</v>
      </c>
      <c r="M68" s="147">
        <v>42681.599999999999</v>
      </c>
      <c r="N68" s="146">
        <f t="shared" si="7"/>
        <v>1.03</v>
      </c>
      <c r="O68" s="149">
        <v>3</v>
      </c>
    </row>
    <row r="69" spans="1:15" ht="25.25" customHeight="1">
      <c r="A69" s="86">
        <v>2234</v>
      </c>
      <c r="B69" s="87" t="s">
        <v>33</v>
      </c>
      <c r="C69" s="88" t="s">
        <v>111</v>
      </c>
      <c r="D69" s="88">
        <v>20</v>
      </c>
      <c r="E69" s="90">
        <f t="shared" ref="E69:E132" si="8">ROUND(((M69*N69)/2080),2)*2080</f>
        <v>43971.200000000004</v>
      </c>
      <c r="F69" s="90">
        <f t="shared" ref="F69:F132" si="9">ROUND(((E69*1.03)/2080),2)*2080</f>
        <v>45281.599999999999</v>
      </c>
      <c r="G69" s="90">
        <f t="shared" ref="G69:G132" si="10">ROUND(((E69*1.06)/2080),2)*2080</f>
        <v>46612.800000000003</v>
      </c>
      <c r="H69" s="90">
        <f t="shared" ref="H69:H132" si="11">ROUND(((E69*1.09)/2080),2)*2080</f>
        <v>47923.199999999997</v>
      </c>
      <c r="I69" s="90">
        <f t="shared" ref="I69:I132" si="12">ROUND(((E69*1.12)/2080),2)*2080</f>
        <v>49254.400000000001</v>
      </c>
      <c r="J69" s="139">
        <f t="shared" ref="J69:J132" si="13">ROUND(((E69*1.15)/2080),2)*2080</f>
        <v>50564.799999999996</v>
      </c>
      <c r="K69" s="90">
        <f t="shared" ref="K69:K132" si="14">ROUND(((J69*1.4)/2080),2)*2080</f>
        <v>70782.400000000009</v>
      </c>
      <c r="M69" s="147">
        <v>42681.599999999999</v>
      </c>
      <c r="N69" s="146">
        <f t="shared" si="7"/>
        <v>1.03</v>
      </c>
      <c r="O69" s="149">
        <v>3</v>
      </c>
    </row>
    <row r="70" spans="1:15" ht="25.25" customHeight="1">
      <c r="A70" s="86">
        <v>3020</v>
      </c>
      <c r="B70" s="87" t="s">
        <v>364</v>
      </c>
      <c r="C70" s="88" t="s">
        <v>111</v>
      </c>
      <c r="D70" s="88">
        <v>20</v>
      </c>
      <c r="E70" s="90">
        <f t="shared" si="8"/>
        <v>43971.200000000004</v>
      </c>
      <c r="F70" s="90">
        <f t="shared" si="9"/>
        <v>45281.599999999999</v>
      </c>
      <c r="G70" s="90">
        <f t="shared" si="10"/>
        <v>46612.800000000003</v>
      </c>
      <c r="H70" s="90">
        <f t="shared" si="11"/>
        <v>47923.199999999997</v>
      </c>
      <c r="I70" s="90">
        <f t="shared" si="12"/>
        <v>49254.400000000001</v>
      </c>
      <c r="J70" s="139">
        <f t="shared" si="13"/>
        <v>50564.799999999996</v>
      </c>
      <c r="K70" s="90">
        <f t="shared" si="14"/>
        <v>70782.400000000009</v>
      </c>
      <c r="M70" s="147">
        <v>42681.599999999999</v>
      </c>
      <c r="N70" s="146">
        <f t="shared" ref="N70:N133" si="15">(O70/100)+1</f>
        <v>1.03</v>
      </c>
      <c r="O70" s="149">
        <v>3</v>
      </c>
    </row>
    <row r="71" spans="1:15" ht="25.25" customHeight="1">
      <c r="A71" s="86">
        <v>2645</v>
      </c>
      <c r="B71" s="89" t="s">
        <v>38</v>
      </c>
      <c r="C71" s="88" t="s">
        <v>110</v>
      </c>
      <c r="D71" s="88">
        <v>20</v>
      </c>
      <c r="E71" s="90">
        <f t="shared" si="8"/>
        <v>43971.200000000004</v>
      </c>
      <c r="F71" s="90">
        <f t="shared" si="9"/>
        <v>45281.599999999999</v>
      </c>
      <c r="G71" s="90">
        <f t="shared" si="10"/>
        <v>46612.800000000003</v>
      </c>
      <c r="H71" s="90">
        <f t="shared" si="11"/>
        <v>47923.199999999997</v>
      </c>
      <c r="I71" s="90">
        <f t="shared" si="12"/>
        <v>49254.400000000001</v>
      </c>
      <c r="J71" s="139">
        <f t="shared" si="13"/>
        <v>50564.799999999996</v>
      </c>
      <c r="K71" s="90">
        <f t="shared" si="14"/>
        <v>70782.400000000009</v>
      </c>
      <c r="M71" s="147">
        <v>42681.599999999999</v>
      </c>
      <c r="N71" s="146">
        <f t="shared" si="15"/>
        <v>1.03</v>
      </c>
      <c r="O71" s="149">
        <v>3</v>
      </c>
    </row>
    <row r="72" spans="1:15" s="69" customFormat="1" ht="25.25" customHeight="1">
      <c r="A72" s="82">
        <v>2493</v>
      </c>
      <c r="B72" s="79" t="s">
        <v>29</v>
      </c>
      <c r="C72" s="78" t="s">
        <v>110</v>
      </c>
      <c r="D72" s="78">
        <v>21</v>
      </c>
      <c r="E72" s="51">
        <f t="shared" si="8"/>
        <v>44574.400000000001</v>
      </c>
      <c r="F72" s="51">
        <f t="shared" si="9"/>
        <v>45905.599999999999</v>
      </c>
      <c r="G72" s="51">
        <f t="shared" si="10"/>
        <v>47257.599999999999</v>
      </c>
      <c r="H72" s="51">
        <f t="shared" si="11"/>
        <v>48588.799999999996</v>
      </c>
      <c r="I72" s="51">
        <f t="shared" si="12"/>
        <v>49920</v>
      </c>
      <c r="J72" s="138">
        <f t="shared" si="13"/>
        <v>51251.200000000004</v>
      </c>
      <c r="K72" s="51">
        <f t="shared" si="14"/>
        <v>71760</v>
      </c>
      <c r="M72" s="147">
        <v>43284.799999999996</v>
      </c>
      <c r="N72" s="146">
        <f t="shared" si="15"/>
        <v>1.03</v>
      </c>
      <c r="O72" s="149">
        <v>3</v>
      </c>
    </row>
    <row r="73" spans="1:15" ht="25.25" customHeight="1">
      <c r="A73" s="86">
        <v>2726</v>
      </c>
      <c r="B73" s="89" t="s">
        <v>35</v>
      </c>
      <c r="C73" s="88" t="s">
        <v>110</v>
      </c>
      <c r="D73" s="88">
        <v>22</v>
      </c>
      <c r="E73" s="90">
        <f t="shared" si="8"/>
        <v>45468.799999999996</v>
      </c>
      <c r="F73" s="90">
        <f t="shared" si="9"/>
        <v>46841.599999999999</v>
      </c>
      <c r="G73" s="90">
        <f t="shared" si="10"/>
        <v>48193.600000000006</v>
      </c>
      <c r="H73" s="90">
        <f t="shared" si="11"/>
        <v>49566.399999999994</v>
      </c>
      <c r="I73" s="90">
        <f t="shared" si="12"/>
        <v>50918.400000000001</v>
      </c>
      <c r="J73" s="139">
        <f t="shared" si="13"/>
        <v>52291.200000000004</v>
      </c>
      <c r="K73" s="90">
        <f t="shared" si="14"/>
        <v>73216</v>
      </c>
      <c r="M73" s="147">
        <v>44137.599999999999</v>
      </c>
      <c r="N73" s="146">
        <f t="shared" si="15"/>
        <v>1.03</v>
      </c>
      <c r="O73" s="149">
        <v>3</v>
      </c>
    </row>
    <row r="74" spans="1:15" s="67" customFormat="1" ht="25.25" customHeight="1">
      <c r="A74" s="82">
        <v>2651</v>
      </c>
      <c r="B74" s="77" t="s">
        <v>227</v>
      </c>
      <c r="C74" s="78" t="s">
        <v>110</v>
      </c>
      <c r="D74" s="78">
        <v>23</v>
      </c>
      <c r="E74" s="51">
        <f t="shared" si="8"/>
        <v>45884.799999999996</v>
      </c>
      <c r="F74" s="51">
        <f t="shared" si="9"/>
        <v>47257.599999999999</v>
      </c>
      <c r="G74" s="51">
        <f t="shared" si="10"/>
        <v>48630.400000000001</v>
      </c>
      <c r="H74" s="51">
        <f t="shared" si="11"/>
        <v>50024</v>
      </c>
      <c r="I74" s="51">
        <f t="shared" si="12"/>
        <v>51396.800000000003</v>
      </c>
      <c r="J74" s="138">
        <f t="shared" si="13"/>
        <v>52769.599999999999</v>
      </c>
      <c r="K74" s="51">
        <f t="shared" si="14"/>
        <v>73881.600000000006</v>
      </c>
      <c r="M74" s="147">
        <v>44553.600000000006</v>
      </c>
      <c r="N74" s="146">
        <f t="shared" si="15"/>
        <v>1.03</v>
      </c>
      <c r="O74" s="149">
        <v>3</v>
      </c>
    </row>
    <row r="75" spans="1:15" ht="25.25" customHeight="1">
      <c r="A75" s="86">
        <v>2475</v>
      </c>
      <c r="B75" s="89" t="s">
        <v>34</v>
      </c>
      <c r="C75" s="88" t="s">
        <v>110</v>
      </c>
      <c r="D75" s="88">
        <v>24</v>
      </c>
      <c r="E75" s="90">
        <f t="shared" si="8"/>
        <v>46155.200000000004</v>
      </c>
      <c r="F75" s="90">
        <f t="shared" si="9"/>
        <v>47548.799999999996</v>
      </c>
      <c r="G75" s="90">
        <f t="shared" si="10"/>
        <v>48921.599999999999</v>
      </c>
      <c r="H75" s="90">
        <f t="shared" si="11"/>
        <v>50315.200000000004</v>
      </c>
      <c r="I75" s="90">
        <f t="shared" si="12"/>
        <v>51688</v>
      </c>
      <c r="J75" s="139">
        <f t="shared" si="13"/>
        <v>53081.599999999999</v>
      </c>
      <c r="K75" s="90">
        <f t="shared" si="14"/>
        <v>74318.399999999994</v>
      </c>
      <c r="M75" s="147">
        <v>44803.199999999997</v>
      </c>
      <c r="N75" s="146">
        <f t="shared" si="15"/>
        <v>1.03</v>
      </c>
      <c r="O75" s="149">
        <v>3</v>
      </c>
    </row>
    <row r="76" spans="1:15" ht="25.25" customHeight="1">
      <c r="A76" s="82">
        <v>2708</v>
      </c>
      <c r="B76" s="79" t="s">
        <v>44</v>
      </c>
      <c r="C76" s="78" t="s">
        <v>110</v>
      </c>
      <c r="D76" s="78">
        <v>25</v>
      </c>
      <c r="E76" s="51">
        <f t="shared" si="8"/>
        <v>46196.800000000003</v>
      </c>
      <c r="F76" s="51">
        <f t="shared" si="9"/>
        <v>47590.400000000001</v>
      </c>
      <c r="G76" s="51">
        <f t="shared" si="10"/>
        <v>48963.199999999997</v>
      </c>
      <c r="H76" s="51">
        <f t="shared" si="11"/>
        <v>50356.800000000003</v>
      </c>
      <c r="I76" s="51">
        <f t="shared" si="12"/>
        <v>51750.400000000001</v>
      </c>
      <c r="J76" s="138">
        <f t="shared" si="13"/>
        <v>53123.199999999997</v>
      </c>
      <c r="K76" s="51">
        <f t="shared" si="14"/>
        <v>74380.800000000003</v>
      </c>
      <c r="M76" s="147">
        <v>44844.799999999996</v>
      </c>
      <c r="N76" s="146">
        <f t="shared" si="15"/>
        <v>1.03</v>
      </c>
      <c r="O76" s="149">
        <v>3</v>
      </c>
    </row>
    <row r="77" spans="1:15" ht="25.25" customHeight="1">
      <c r="A77" s="82">
        <v>2711</v>
      </c>
      <c r="B77" s="79" t="s">
        <v>45</v>
      </c>
      <c r="C77" s="78" t="s">
        <v>110</v>
      </c>
      <c r="D77" s="78">
        <v>25</v>
      </c>
      <c r="E77" s="51">
        <f t="shared" si="8"/>
        <v>46196.800000000003</v>
      </c>
      <c r="F77" s="51">
        <f t="shared" si="9"/>
        <v>47590.400000000001</v>
      </c>
      <c r="G77" s="51">
        <f t="shared" si="10"/>
        <v>48963.199999999997</v>
      </c>
      <c r="H77" s="51">
        <f t="shared" si="11"/>
        <v>50356.800000000003</v>
      </c>
      <c r="I77" s="51">
        <f t="shared" si="12"/>
        <v>51750.400000000001</v>
      </c>
      <c r="J77" s="138">
        <f t="shared" si="13"/>
        <v>53123.199999999997</v>
      </c>
      <c r="K77" s="51">
        <f t="shared" si="14"/>
        <v>74380.800000000003</v>
      </c>
      <c r="M77" s="147">
        <v>44844.799999999996</v>
      </c>
      <c r="N77" s="146">
        <f t="shared" si="15"/>
        <v>1.03</v>
      </c>
      <c r="O77" s="149">
        <v>3</v>
      </c>
    </row>
    <row r="78" spans="1:15" ht="25.25" customHeight="1">
      <c r="A78" s="82">
        <v>2305</v>
      </c>
      <c r="B78" s="79" t="s">
        <v>241</v>
      </c>
      <c r="C78" s="78" t="s">
        <v>110</v>
      </c>
      <c r="D78" s="78">
        <v>25</v>
      </c>
      <c r="E78" s="51">
        <f t="shared" si="8"/>
        <v>46196.800000000003</v>
      </c>
      <c r="F78" s="51">
        <f t="shared" si="9"/>
        <v>47590.400000000001</v>
      </c>
      <c r="G78" s="51">
        <f t="shared" si="10"/>
        <v>48963.199999999997</v>
      </c>
      <c r="H78" s="51">
        <f t="shared" si="11"/>
        <v>50356.800000000003</v>
      </c>
      <c r="I78" s="51">
        <f t="shared" si="12"/>
        <v>51750.400000000001</v>
      </c>
      <c r="J78" s="138">
        <f t="shared" si="13"/>
        <v>53123.199999999997</v>
      </c>
      <c r="K78" s="51">
        <f t="shared" si="14"/>
        <v>74380.800000000003</v>
      </c>
      <c r="M78" s="147">
        <v>44844.799999999996</v>
      </c>
      <c r="N78" s="146">
        <f t="shared" si="15"/>
        <v>1.03</v>
      </c>
      <c r="O78" s="149">
        <v>3</v>
      </c>
    </row>
    <row r="79" spans="1:15" ht="25.25" customHeight="1">
      <c r="A79" s="86">
        <v>3005</v>
      </c>
      <c r="B79" s="87" t="s">
        <v>219</v>
      </c>
      <c r="C79" s="88" t="s">
        <v>110</v>
      </c>
      <c r="D79" s="88">
        <v>26</v>
      </c>
      <c r="E79" s="90">
        <f t="shared" si="8"/>
        <v>46987.199999999997</v>
      </c>
      <c r="F79" s="90">
        <f t="shared" si="9"/>
        <v>48401.599999999999</v>
      </c>
      <c r="G79" s="90">
        <f t="shared" si="10"/>
        <v>49816</v>
      </c>
      <c r="H79" s="90">
        <f t="shared" si="11"/>
        <v>51209.599999999999</v>
      </c>
      <c r="I79" s="90">
        <f t="shared" si="12"/>
        <v>52624</v>
      </c>
      <c r="J79" s="139">
        <f t="shared" si="13"/>
        <v>54038.400000000001</v>
      </c>
      <c r="K79" s="90">
        <f t="shared" si="14"/>
        <v>75649.599999999991</v>
      </c>
      <c r="M79" s="147">
        <v>45614.400000000001</v>
      </c>
      <c r="N79" s="146">
        <f t="shared" si="15"/>
        <v>1.03</v>
      </c>
      <c r="O79" s="149">
        <v>3</v>
      </c>
    </row>
    <row r="80" spans="1:15" ht="25.25" customHeight="1">
      <c r="A80" s="86">
        <v>2160</v>
      </c>
      <c r="B80" s="87" t="s">
        <v>188</v>
      </c>
      <c r="C80" s="88" t="s">
        <v>111</v>
      </c>
      <c r="D80" s="88">
        <v>26</v>
      </c>
      <c r="E80" s="90">
        <f t="shared" si="8"/>
        <v>46987.199999999997</v>
      </c>
      <c r="F80" s="90">
        <f t="shared" si="9"/>
        <v>48401.599999999999</v>
      </c>
      <c r="G80" s="90">
        <f t="shared" si="10"/>
        <v>49816</v>
      </c>
      <c r="H80" s="90">
        <f t="shared" si="11"/>
        <v>51209.599999999999</v>
      </c>
      <c r="I80" s="90">
        <f t="shared" si="12"/>
        <v>52624</v>
      </c>
      <c r="J80" s="139">
        <f t="shared" si="13"/>
        <v>54038.400000000001</v>
      </c>
      <c r="K80" s="90">
        <f t="shared" si="14"/>
        <v>75649.599999999991</v>
      </c>
      <c r="M80" s="147">
        <v>45614.400000000001</v>
      </c>
      <c r="N80" s="146">
        <f t="shared" si="15"/>
        <v>1.03</v>
      </c>
      <c r="O80" s="149">
        <v>3</v>
      </c>
    </row>
    <row r="81" spans="1:15" ht="25.25" customHeight="1">
      <c r="A81" s="86">
        <v>2483</v>
      </c>
      <c r="B81" s="87" t="s">
        <v>370</v>
      </c>
      <c r="C81" s="88" t="s">
        <v>111</v>
      </c>
      <c r="D81" s="88">
        <v>26</v>
      </c>
      <c r="E81" s="90">
        <f t="shared" si="8"/>
        <v>46987.199999999997</v>
      </c>
      <c r="F81" s="90">
        <f t="shared" si="9"/>
        <v>48401.599999999999</v>
      </c>
      <c r="G81" s="90">
        <f t="shared" si="10"/>
        <v>49816</v>
      </c>
      <c r="H81" s="90">
        <f t="shared" si="11"/>
        <v>51209.599999999999</v>
      </c>
      <c r="I81" s="90">
        <f t="shared" si="12"/>
        <v>52624</v>
      </c>
      <c r="J81" s="139">
        <f t="shared" si="13"/>
        <v>54038.400000000001</v>
      </c>
      <c r="K81" s="90">
        <f t="shared" si="14"/>
        <v>75649.599999999991</v>
      </c>
      <c r="M81" s="147">
        <v>45614.400000000001</v>
      </c>
      <c r="N81" s="146">
        <f t="shared" si="15"/>
        <v>1.03</v>
      </c>
      <c r="O81" s="149">
        <v>3</v>
      </c>
    </row>
    <row r="82" spans="1:15" ht="25.25" customHeight="1">
      <c r="A82" s="86">
        <v>2450</v>
      </c>
      <c r="B82" s="87" t="s">
        <v>41</v>
      </c>
      <c r="C82" s="88" t="s">
        <v>110</v>
      </c>
      <c r="D82" s="88">
        <v>26</v>
      </c>
      <c r="E82" s="90">
        <f t="shared" si="8"/>
        <v>46987.199999999997</v>
      </c>
      <c r="F82" s="90">
        <f t="shared" si="9"/>
        <v>48401.599999999999</v>
      </c>
      <c r="G82" s="90">
        <f t="shared" si="10"/>
        <v>49816</v>
      </c>
      <c r="H82" s="90">
        <f t="shared" si="11"/>
        <v>51209.599999999999</v>
      </c>
      <c r="I82" s="156">
        <f t="shared" si="12"/>
        <v>52624</v>
      </c>
      <c r="J82" s="139">
        <f t="shared" si="13"/>
        <v>54038.400000000001</v>
      </c>
      <c r="K82" s="157">
        <f t="shared" si="14"/>
        <v>75649.599999999991</v>
      </c>
      <c r="M82" s="147">
        <v>45614.400000000001</v>
      </c>
      <c r="N82" s="146">
        <f t="shared" si="15"/>
        <v>1.03</v>
      </c>
      <c r="O82" s="149">
        <v>3</v>
      </c>
    </row>
    <row r="83" spans="1:15" ht="25.25" customHeight="1">
      <c r="A83" s="86">
        <v>3009</v>
      </c>
      <c r="B83" s="87" t="s">
        <v>392</v>
      </c>
      <c r="C83" s="88" t="s">
        <v>111</v>
      </c>
      <c r="D83" s="88">
        <v>26</v>
      </c>
      <c r="E83" s="90">
        <f t="shared" si="8"/>
        <v>46987.199999999997</v>
      </c>
      <c r="F83" s="90">
        <f t="shared" si="9"/>
        <v>48401.599999999999</v>
      </c>
      <c r="G83" s="90">
        <f t="shared" si="10"/>
        <v>49816</v>
      </c>
      <c r="H83" s="90">
        <f t="shared" si="11"/>
        <v>51209.599999999999</v>
      </c>
      <c r="I83" s="90">
        <f t="shared" si="12"/>
        <v>52624</v>
      </c>
      <c r="J83" s="139">
        <f t="shared" si="13"/>
        <v>54038.400000000001</v>
      </c>
      <c r="K83" s="90">
        <f t="shared" si="14"/>
        <v>75649.599999999991</v>
      </c>
      <c r="M83" s="147">
        <v>45614.400000000001</v>
      </c>
      <c r="N83" s="146">
        <f t="shared" si="15"/>
        <v>1.03</v>
      </c>
      <c r="O83" s="149">
        <v>3</v>
      </c>
    </row>
    <row r="84" spans="1:15" ht="25.25" customHeight="1">
      <c r="A84" s="82">
        <v>2468</v>
      </c>
      <c r="B84" s="79" t="s">
        <v>43</v>
      </c>
      <c r="C84" s="78" t="s">
        <v>110</v>
      </c>
      <c r="D84" s="78">
        <v>27</v>
      </c>
      <c r="E84" s="51">
        <f t="shared" si="8"/>
        <v>48068.799999999996</v>
      </c>
      <c r="F84" s="51">
        <f t="shared" si="9"/>
        <v>49504</v>
      </c>
      <c r="G84" s="51">
        <f t="shared" si="10"/>
        <v>50960</v>
      </c>
      <c r="H84" s="51">
        <f t="shared" si="11"/>
        <v>52395.200000000004</v>
      </c>
      <c r="I84" s="51">
        <f t="shared" si="12"/>
        <v>53830.400000000001</v>
      </c>
      <c r="J84" s="138">
        <f t="shared" si="13"/>
        <v>55286.399999999994</v>
      </c>
      <c r="K84" s="51">
        <f t="shared" si="14"/>
        <v>77396.800000000003</v>
      </c>
      <c r="M84" s="147">
        <v>46675.200000000004</v>
      </c>
      <c r="N84" s="146">
        <f t="shared" si="15"/>
        <v>1.03</v>
      </c>
      <c r="O84" s="149">
        <v>3</v>
      </c>
    </row>
    <row r="85" spans="1:15" ht="25.25" customHeight="1">
      <c r="A85" s="86">
        <v>2476</v>
      </c>
      <c r="B85" s="87" t="s">
        <v>359</v>
      </c>
      <c r="C85" s="88" t="s">
        <v>110</v>
      </c>
      <c r="D85" s="88">
        <v>28</v>
      </c>
      <c r="E85" s="90">
        <f t="shared" si="8"/>
        <v>48526.399999999994</v>
      </c>
      <c r="F85" s="90">
        <f t="shared" si="9"/>
        <v>49982.400000000001</v>
      </c>
      <c r="G85" s="90">
        <f t="shared" si="10"/>
        <v>51438.400000000001</v>
      </c>
      <c r="H85" s="90">
        <f t="shared" si="11"/>
        <v>52894.400000000001</v>
      </c>
      <c r="I85" s="90">
        <f t="shared" si="12"/>
        <v>54350.400000000001</v>
      </c>
      <c r="J85" s="139">
        <f t="shared" si="13"/>
        <v>55806.399999999994</v>
      </c>
      <c r="K85" s="90">
        <f t="shared" si="14"/>
        <v>78124.800000000003</v>
      </c>
      <c r="M85" s="147">
        <v>47112</v>
      </c>
      <c r="N85" s="146">
        <f t="shared" si="15"/>
        <v>1.03</v>
      </c>
      <c r="O85" s="149">
        <v>3</v>
      </c>
    </row>
    <row r="86" spans="1:15" ht="25.25" customHeight="1">
      <c r="A86" s="86">
        <v>2147</v>
      </c>
      <c r="B86" s="89" t="s">
        <v>121</v>
      </c>
      <c r="C86" s="88" t="s">
        <v>110</v>
      </c>
      <c r="D86" s="88">
        <v>28</v>
      </c>
      <c r="E86" s="90">
        <f t="shared" si="8"/>
        <v>48526.399999999994</v>
      </c>
      <c r="F86" s="90">
        <f t="shared" si="9"/>
        <v>49982.400000000001</v>
      </c>
      <c r="G86" s="90">
        <f t="shared" si="10"/>
        <v>51438.400000000001</v>
      </c>
      <c r="H86" s="90">
        <f t="shared" si="11"/>
        <v>52894.400000000001</v>
      </c>
      <c r="I86" s="90">
        <f t="shared" si="12"/>
        <v>54350.400000000001</v>
      </c>
      <c r="J86" s="139">
        <f t="shared" si="13"/>
        <v>55806.399999999994</v>
      </c>
      <c r="K86" s="90">
        <f t="shared" si="14"/>
        <v>78124.800000000003</v>
      </c>
      <c r="M86" s="147">
        <v>47112</v>
      </c>
      <c r="N86" s="146">
        <f t="shared" si="15"/>
        <v>1.03</v>
      </c>
      <c r="O86" s="149">
        <v>3</v>
      </c>
    </row>
    <row r="87" spans="1:15" ht="25.25" customHeight="1">
      <c r="A87" s="86">
        <v>2146</v>
      </c>
      <c r="B87" s="87" t="s">
        <v>253</v>
      </c>
      <c r="C87" s="88" t="s">
        <v>110</v>
      </c>
      <c r="D87" s="88">
        <v>28</v>
      </c>
      <c r="E87" s="90">
        <f t="shared" si="8"/>
        <v>48526.399999999994</v>
      </c>
      <c r="F87" s="90">
        <f t="shared" si="9"/>
        <v>49982.400000000001</v>
      </c>
      <c r="G87" s="90">
        <f t="shared" si="10"/>
        <v>51438.400000000001</v>
      </c>
      <c r="H87" s="90">
        <f t="shared" si="11"/>
        <v>52894.400000000001</v>
      </c>
      <c r="I87" s="90">
        <f t="shared" si="12"/>
        <v>54350.400000000001</v>
      </c>
      <c r="J87" s="139">
        <f t="shared" si="13"/>
        <v>55806.399999999994</v>
      </c>
      <c r="K87" s="90">
        <f t="shared" si="14"/>
        <v>78124.800000000003</v>
      </c>
      <c r="M87" s="147">
        <v>47112</v>
      </c>
      <c r="N87" s="146">
        <f t="shared" si="15"/>
        <v>1.03</v>
      </c>
      <c r="O87" s="149">
        <v>3</v>
      </c>
    </row>
    <row r="88" spans="1:15" ht="25.25" customHeight="1">
      <c r="A88" s="82">
        <v>2145</v>
      </c>
      <c r="B88" s="77" t="s">
        <v>352</v>
      </c>
      <c r="C88" s="78" t="s">
        <v>111</v>
      </c>
      <c r="D88" s="78">
        <v>29</v>
      </c>
      <c r="E88" s="51">
        <f t="shared" si="8"/>
        <v>49171.200000000004</v>
      </c>
      <c r="F88" s="51">
        <f t="shared" si="9"/>
        <v>50648</v>
      </c>
      <c r="G88" s="51">
        <f t="shared" si="10"/>
        <v>52124.799999999996</v>
      </c>
      <c r="H88" s="51">
        <f t="shared" si="11"/>
        <v>53601.599999999999</v>
      </c>
      <c r="I88" s="51">
        <f t="shared" si="12"/>
        <v>55078.400000000001</v>
      </c>
      <c r="J88" s="138">
        <f t="shared" si="13"/>
        <v>56555.200000000004</v>
      </c>
      <c r="K88" s="51">
        <f t="shared" si="14"/>
        <v>79185.600000000006</v>
      </c>
      <c r="M88" s="147">
        <v>47736</v>
      </c>
      <c r="N88" s="146">
        <f t="shared" si="15"/>
        <v>1.03</v>
      </c>
      <c r="O88" s="149">
        <v>3</v>
      </c>
    </row>
    <row r="89" spans="1:15" ht="25.25" customHeight="1">
      <c r="A89" s="82">
        <v>7405</v>
      </c>
      <c r="B89" s="77" t="s">
        <v>353</v>
      </c>
      <c r="C89" s="78" t="s">
        <v>110</v>
      </c>
      <c r="D89" s="78">
        <v>29</v>
      </c>
      <c r="E89" s="51">
        <f t="shared" si="8"/>
        <v>49171.200000000004</v>
      </c>
      <c r="F89" s="51">
        <f t="shared" si="9"/>
        <v>50648</v>
      </c>
      <c r="G89" s="51">
        <f t="shared" si="10"/>
        <v>52124.799999999996</v>
      </c>
      <c r="H89" s="51">
        <f t="shared" si="11"/>
        <v>53601.599999999999</v>
      </c>
      <c r="I89" s="51">
        <f t="shared" si="12"/>
        <v>55078.400000000001</v>
      </c>
      <c r="J89" s="138">
        <f t="shared" si="13"/>
        <v>56555.200000000004</v>
      </c>
      <c r="K89" s="51">
        <f t="shared" si="14"/>
        <v>79185.600000000006</v>
      </c>
      <c r="M89" s="147">
        <v>47736</v>
      </c>
      <c r="N89" s="146">
        <f t="shared" si="15"/>
        <v>1.03</v>
      </c>
      <c r="O89" s="149">
        <v>3</v>
      </c>
    </row>
    <row r="90" spans="1:15" ht="25.25" customHeight="1">
      <c r="A90" s="82">
        <v>2270</v>
      </c>
      <c r="B90" s="77" t="s">
        <v>365</v>
      </c>
      <c r="C90" s="78" t="s">
        <v>111</v>
      </c>
      <c r="D90" s="78">
        <v>29</v>
      </c>
      <c r="E90" s="51">
        <f t="shared" si="8"/>
        <v>49171.200000000004</v>
      </c>
      <c r="F90" s="51">
        <f t="shared" si="9"/>
        <v>50648</v>
      </c>
      <c r="G90" s="51">
        <f t="shared" si="10"/>
        <v>52124.799999999996</v>
      </c>
      <c r="H90" s="51">
        <f t="shared" si="11"/>
        <v>53601.599999999999</v>
      </c>
      <c r="I90" s="51">
        <f t="shared" si="12"/>
        <v>55078.400000000001</v>
      </c>
      <c r="J90" s="138">
        <f t="shared" si="13"/>
        <v>56555.200000000004</v>
      </c>
      <c r="K90" s="51">
        <f t="shared" si="14"/>
        <v>79185.600000000006</v>
      </c>
      <c r="M90" s="147">
        <v>47736</v>
      </c>
      <c r="N90" s="146">
        <f t="shared" si="15"/>
        <v>1.03</v>
      </c>
      <c r="O90" s="149">
        <v>3</v>
      </c>
    </row>
    <row r="91" spans="1:15" ht="25.25" customHeight="1">
      <c r="A91" s="82">
        <v>2709</v>
      </c>
      <c r="B91" s="79" t="s">
        <v>50</v>
      </c>
      <c r="C91" s="78" t="s">
        <v>110</v>
      </c>
      <c r="D91" s="78">
        <v>29</v>
      </c>
      <c r="E91" s="51">
        <f t="shared" si="8"/>
        <v>49171.200000000004</v>
      </c>
      <c r="F91" s="51">
        <f t="shared" si="9"/>
        <v>50648</v>
      </c>
      <c r="G91" s="51">
        <f t="shared" si="10"/>
        <v>52124.799999999996</v>
      </c>
      <c r="H91" s="51">
        <f t="shared" si="11"/>
        <v>53601.599999999999</v>
      </c>
      <c r="I91" s="51">
        <f t="shared" si="12"/>
        <v>55078.400000000001</v>
      </c>
      <c r="J91" s="138">
        <f t="shared" si="13"/>
        <v>56555.200000000004</v>
      </c>
      <c r="K91" s="51">
        <f t="shared" si="14"/>
        <v>79185.600000000006</v>
      </c>
      <c r="M91" s="147">
        <v>47736</v>
      </c>
      <c r="N91" s="146">
        <f t="shared" si="15"/>
        <v>1.03</v>
      </c>
      <c r="O91" s="149">
        <v>3</v>
      </c>
    </row>
    <row r="92" spans="1:15" ht="25.25" customHeight="1">
      <c r="A92" s="82">
        <v>2712</v>
      </c>
      <c r="B92" s="79" t="s">
        <v>51</v>
      </c>
      <c r="C92" s="78" t="s">
        <v>110</v>
      </c>
      <c r="D92" s="78">
        <v>29</v>
      </c>
      <c r="E92" s="51">
        <f t="shared" si="8"/>
        <v>49171.200000000004</v>
      </c>
      <c r="F92" s="51">
        <f t="shared" si="9"/>
        <v>50648</v>
      </c>
      <c r="G92" s="51">
        <f t="shared" si="10"/>
        <v>52124.799999999996</v>
      </c>
      <c r="H92" s="51">
        <f t="shared" si="11"/>
        <v>53601.599999999999</v>
      </c>
      <c r="I92" s="51">
        <f t="shared" si="12"/>
        <v>55078.400000000001</v>
      </c>
      <c r="J92" s="138">
        <f t="shared" si="13"/>
        <v>56555.200000000004</v>
      </c>
      <c r="K92" s="51">
        <f t="shared" si="14"/>
        <v>79185.600000000006</v>
      </c>
      <c r="M92" s="147">
        <v>47736</v>
      </c>
      <c r="N92" s="146">
        <f t="shared" si="15"/>
        <v>1.03</v>
      </c>
      <c r="O92" s="149">
        <v>3</v>
      </c>
    </row>
    <row r="93" spans="1:15" ht="25.25" customHeight="1">
      <c r="A93" s="86">
        <v>2013</v>
      </c>
      <c r="B93" s="87" t="s">
        <v>152</v>
      </c>
      <c r="C93" s="88" t="s">
        <v>111</v>
      </c>
      <c r="D93" s="88">
        <v>30</v>
      </c>
      <c r="E93" s="90">
        <f t="shared" si="8"/>
        <v>50252.800000000003</v>
      </c>
      <c r="F93" s="90">
        <f t="shared" si="9"/>
        <v>51750.400000000001</v>
      </c>
      <c r="G93" s="90">
        <f t="shared" si="10"/>
        <v>53268.799999999996</v>
      </c>
      <c r="H93" s="90">
        <f t="shared" si="11"/>
        <v>54766.399999999994</v>
      </c>
      <c r="I93" s="90">
        <f t="shared" si="12"/>
        <v>56284.799999999996</v>
      </c>
      <c r="J93" s="139">
        <f t="shared" si="13"/>
        <v>57782.400000000001</v>
      </c>
      <c r="K93" s="90">
        <f t="shared" si="14"/>
        <v>80891.199999999997</v>
      </c>
      <c r="M93" s="147">
        <v>48796.800000000003</v>
      </c>
      <c r="N93" s="146">
        <f t="shared" si="15"/>
        <v>1.03</v>
      </c>
      <c r="O93" s="149">
        <v>3</v>
      </c>
    </row>
    <row r="94" spans="1:15" ht="25.25" customHeight="1">
      <c r="A94" s="86">
        <v>2590</v>
      </c>
      <c r="B94" s="89" t="s">
        <v>363</v>
      </c>
      <c r="C94" s="88" t="s">
        <v>110</v>
      </c>
      <c r="D94" s="88">
        <v>30</v>
      </c>
      <c r="E94" s="90">
        <f t="shared" si="8"/>
        <v>50252.800000000003</v>
      </c>
      <c r="F94" s="90">
        <f t="shared" si="9"/>
        <v>51750.400000000001</v>
      </c>
      <c r="G94" s="90">
        <f t="shared" si="10"/>
        <v>53268.799999999996</v>
      </c>
      <c r="H94" s="90">
        <f t="shared" si="11"/>
        <v>54766.399999999994</v>
      </c>
      <c r="I94" s="90">
        <f t="shared" si="12"/>
        <v>56284.799999999996</v>
      </c>
      <c r="J94" s="139">
        <f t="shared" si="13"/>
        <v>57782.400000000001</v>
      </c>
      <c r="K94" s="90">
        <f t="shared" si="14"/>
        <v>80891.199999999997</v>
      </c>
      <c r="M94" s="147">
        <v>48796.800000000003</v>
      </c>
      <c r="N94" s="146">
        <f t="shared" si="15"/>
        <v>1.03</v>
      </c>
      <c r="O94" s="149">
        <v>3</v>
      </c>
    </row>
    <row r="95" spans="1:15" ht="25.25" customHeight="1">
      <c r="A95" s="86">
        <v>2760</v>
      </c>
      <c r="B95" s="89" t="s">
        <v>48</v>
      </c>
      <c r="C95" s="88" t="s">
        <v>110</v>
      </c>
      <c r="D95" s="88">
        <v>30</v>
      </c>
      <c r="E95" s="90">
        <f t="shared" si="8"/>
        <v>50252.800000000003</v>
      </c>
      <c r="F95" s="90">
        <f t="shared" si="9"/>
        <v>51750.400000000001</v>
      </c>
      <c r="G95" s="90">
        <f t="shared" si="10"/>
        <v>53268.799999999996</v>
      </c>
      <c r="H95" s="90">
        <f t="shared" si="11"/>
        <v>54766.399999999994</v>
      </c>
      <c r="I95" s="90">
        <f t="shared" si="12"/>
        <v>56284.799999999996</v>
      </c>
      <c r="J95" s="139">
        <f t="shared" si="13"/>
        <v>57782.400000000001</v>
      </c>
      <c r="K95" s="90">
        <f t="shared" si="14"/>
        <v>80891.199999999997</v>
      </c>
      <c r="M95" s="147">
        <v>48796.800000000003</v>
      </c>
      <c r="N95" s="146">
        <f t="shared" si="15"/>
        <v>1.03</v>
      </c>
      <c r="O95" s="149">
        <v>3</v>
      </c>
    </row>
    <row r="96" spans="1:15" ht="25.25" customHeight="1">
      <c r="A96" s="86">
        <v>2031</v>
      </c>
      <c r="B96" s="87" t="s">
        <v>124</v>
      </c>
      <c r="C96" s="88" t="s">
        <v>111</v>
      </c>
      <c r="D96" s="88">
        <v>30</v>
      </c>
      <c r="E96" s="90">
        <f t="shared" si="8"/>
        <v>50252.800000000003</v>
      </c>
      <c r="F96" s="90">
        <f t="shared" si="9"/>
        <v>51750.400000000001</v>
      </c>
      <c r="G96" s="90">
        <f t="shared" si="10"/>
        <v>53268.799999999996</v>
      </c>
      <c r="H96" s="90">
        <f t="shared" si="11"/>
        <v>54766.399999999994</v>
      </c>
      <c r="I96" s="90">
        <f t="shared" si="12"/>
        <v>56284.799999999996</v>
      </c>
      <c r="J96" s="139">
        <f t="shared" si="13"/>
        <v>57782.400000000001</v>
      </c>
      <c r="K96" s="90">
        <f t="shared" si="14"/>
        <v>80891.199999999997</v>
      </c>
      <c r="M96" s="147">
        <v>48796.800000000003</v>
      </c>
      <c r="N96" s="146">
        <f t="shared" si="15"/>
        <v>1.03</v>
      </c>
      <c r="O96" s="149">
        <v>3</v>
      </c>
    </row>
    <row r="97" spans="1:15" ht="25.25" customHeight="1">
      <c r="A97" s="86">
        <v>7360</v>
      </c>
      <c r="B97" s="87" t="s">
        <v>234</v>
      </c>
      <c r="C97" s="88" t="s">
        <v>111</v>
      </c>
      <c r="D97" s="88">
        <v>30</v>
      </c>
      <c r="E97" s="90">
        <f t="shared" si="8"/>
        <v>50252.800000000003</v>
      </c>
      <c r="F97" s="90">
        <f t="shared" si="9"/>
        <v>51750.400000000001</v>
      </c>
      <c r="G97" s="90">
        <f t="shared" si="10"/>
        <v>53268.799999999996</v>
      </c>
      <c r="H97" s="90">
        <f t="shared" si="11"/>
        <v>54766.399999999994</v>
      </c>
      <c r="I97" s="156">
        <f t="shared" si="12"/>
        <v>56284.799999999996</v>
      </c>
      <c r="J97" s="139">
        <f t="shared" si="13"/>
        <v>57782.400000000001</v>
      </c>
      <c r="K97" s="157">
        <f t="shared" si="14"/>
        <v>80891.199999999997</v>
      </c>
      <c r="M97" s="147">
        <v>48796.800000000003</v>
      </c>
      <c r="N97" s="146">
        <f t="shared" si="15"/>
        <v>1.03</v>
      </c>
      <c r="O97" s="149">
        <v>3</v>
      </c>
    </row>
    <row r="98" spans="1:15" ht="25.25" customHeight="1">
      <c r="A98" s="86">
        <v>2452</v>
      </c>
      <c r="B98" s="89" t="s">
        <v>60</v>
      </c>
      <c r="C98" s="88" t="s">
        <v>110</v>
      </c>
      <c r="D98" s="88">
        <v>30</v>
      </c>
      <c r="E98" s="90">
        <f t="shared" si="8"/>
        <v>50252.800000000003</v>
      </c>
      <c r="F98" s="90">
        <f t="shared" si="9"/>
        <v>51750.400000000001</v>
      </c>
      <c r="G98" s="90">
        <f t="shared" si="10"/>
        <v>53268.799999999996</v>
      </c>
      <c r="H98" s="90">
        <f t="shared" si="11"/>
        <v>54766.399999999994</v>
      </c>
      <c r="I98" s="90">
        <f t="shared" si="12"/>
        <v>56284.799999999996</v>
      </c>
      <c r="J98" s="139">
        <f t="shared" si="13"/>
        <v>57782.400000000001</v>
      </c>
      <c r="K98" s="90">
        <f t="shared" si="14"/>
        <v>80891.199999999997</v>
      </c>
      <c r="M98" s="147">
        <v>48796.800000000003</v>
      </c>
      <c r="N98" s="146">
        <f t="shared" si="15"/>
        <v>1.03</v>
      </c>
      <c r="O98" s="149">
        <v>3</v>
      </c>
    </row>
    <row r="99" spans="1:15" ht="25.25" customHeight="1">
      <c r="A99" s="86">
        <v>2469</v>
      </c>
      <c r="B99" s="89" t="s">
        <v>61</v>
      </c>
      <c r="C99" s="88" t="s">
        <v>110</v>
      </c>
      <c r="D99" s="88">
        <v>30</v>
      </c>
      <c r="E99" s="90">
        <f t="shared" si="8"/>
        <v>50252.800000000003</v>
      </c>
      <c r="F99" s="90">
        <f t="shared" si="9"/>
        <v>51750.400000000001</v>
      </c>
      <c r="G99" s="90">
        <f t="shared" si="10"/>
        <v>53268.799999999996</v>
      </c>
      <c r="H99" s="90">
        <f t="shared" si="11"/>
        <v>54766.399999999994</v>
      </c>
      <c r="I99" s="90">
        <f t="shared" si="12"/>
        <v>56284.799999999996</v>
      </c>
      <c r="J99" s="139">
        <f t="shared" si="13"/>
        <v>57782.400000000001</v>
      </c>
      <c r="K99" s="90">
        <f t="shared" si="14"/>
        <v>80891.199999999997</v>
      </c>
      <c r="M99" s="147">
        <v>48796.800000000003</v>
      </c>
      <c r="N99" s="146">
        <f t="shared" si="15"/>
        <v>1.03</v>
      </c>
      <c r="O99" s="149">
        <v>3</v>
      </c>
    </row>
    <row r="100" spans="1:15" ht="25.25" customHeight="1">
      <c r="A100" s="82">
        <v>2725</v>
      </c>
      <c r="B100" s="79" t="s">
        <v>47</v>
      </c>
      <c r="C100" s="78" t="s">
        <v>110</v>
      </c>
      <c r="D100" s="78">
        <v>31</v>
      </c>
      <c r="E100" s="51">
        <f t="shared" si="8"/>
        <v>50814.400000000001</v>
      </c>
      <c r="F100" s="51">
        <f t="shared" si="9"/>
        <v>52332.800000000003</v>
      </c>
      <c r="G100" s="51">
        <f t="shared" si="10"/>
        <v>53872</v>
      </c>
      <c r="H100" s="51">
        <f t="shared" si="11"/>
        <v>55390.400000000001</v>
      </c>
      <c r="I100" s="51">
        <f t="shared" si="12"/>
        <v>56908.799999999996</v>
      </c>
      <c r="J100" s="138">
        <f t="shared" si="13"/>
        <v>58427.199999999997</v>
      </c>
      <c r="K100" s="51">
        <f t="shared" si="14"/>
        <v>81806.399999999994</v>
      </c>
      <c r="M100" s="147">
        <v>49337.599999999999</v>
      </c>
      <c r="N100" s="146">
        <f t="shared" si="15"/>
        <v>1.03</v>
      </c>
      <c r="O100" s="149">
        <v>3</v>
      </c>
    </row>
    <row r="101" spans="1:15" ht="25.25" customHeight="1">
      <c r="A101" s="86">
        <v>2022</v>
      </c>
      <c r="B101" s="87" t="s">
        <v>62</v>
      </c>
      <c r="C101" s="88" t="s">
        <v>110</v>
      </c>
      <c r="D101" s="88">
        <v>32</v>
      </c>
      <c r="E101" s="90">
        <f t="shared" si="8"/>
        <v>51084.799999999996</v>
      </c>
      <c r="F101" s="90">
        <f t="shared" si="9"/>
        <v>52624</v>
      </c>
      <c r="G101" s="90">
        <f t="shared" si="10"/>
        <v>54142.400000000001</v>
      </c>
      <c r="H101" s="90">
        <f t="shared" si="11"/>
        <v>55681.599999999999</v>
      </c>
      <c r="I101" s="90">
        <f t="shared" si="12"/>
        <v>57220.800000000003</v>
      </c>
      <c r="J101" s="139">
        <f t="shared" si="13"/>
        <v>58739.199999999997</v>
      </c>
      <c r="K101" s="90">
        <f t="shared" si="14"/>
        <v>82243.199999999997</v>
      </c>
      <c r="M101" s="147">
        <v>49587.199999999997</v>
      </c>
      <c r="N101" s="146">
        <f t="shared" si="15"/>
        <v>1.03</v>
      </c>
      <c r="O101" s="149">
        <v>3</v>
      </c>
    </row>
    <row r="102" spans="1:15" ht="25.25" customHeight="1">
      <c r="A102" s="86">
        <v>2149</v>
      </c>
      <c r="B102" s="87" t="s">
        <v>180</v>
      </c>
      <c r="C102" s="88" t="s">
        <v>110</v>
      </c>
      <c r="D102" s="88">
        <v>32</v>
      </c>
      <c r="E102" s="90">
        <f t="shared" si="8"/>
        <v>51084.799999999996</v>
      </c>
      <c r="F102" s="90">
        <f t="shared" si="9"/>
        <v>52624</v>
      </c>
      <c r="G102" s="90">
        <f t="shared" si="10"/>
        <v>54142.400000000001</v>
      </c>
      <c r="H102" s="90">
        <f t="shared" si="11"/>
        <v>55681.599999999999</v>
      </c>
      <c r="I102" s="90">
        <f t="shared" si="12"/>
        <v>57220.800000000003</v>
      </c>
      <c r="J102" s="139">
        <f t="shared" si="13"/>
        <v>58739.199999999997</v>
      </c>
      <c r="K102" s="90">
        <f t="shared" si="14"/>
        <v>82243.199999999997</v>
      </c>
      <c r="M102" s="147">
        <v>49587.199999999997</v>
      </c>
      <c r="N102" s="146">
        <f t="shared" si="15"/>
        <v>1.03</v>
      </c>
      <c r="O102" s="149">
        <v>3</v>
      </c>
    </row>
    <row r="103" spans="1:15" ht="25.25" customHeight="1">
      <c r="A103" s="86">
        <v>2302</v>
      </c>
      <c r="B103" s="87" t="s">
        <v>369</v>
      </c>
      <c r="C103" s="88" t="s">
        <v>110</v>
      </c>
      <c r="D103" s="88">
        <v>32</v>
      </c>
      <c r="E103" s="90">
        <f t="shared" si="8"/>
        <v>51084.799999999996</v>
      </c>
      <c r="F103" s="90">
        <f t="shared" si="9"/>
        <v>52624</v>
      </c>
      <c r="G103" s="90">
        <f t="shared" si="10"/>
        <v>54142.400000000001</v>
      </c>
      <c r="H103" s="90">
        <f t="shared" si="11"/>
        <v>55681.599999999999</v>
      </c>
      <c r="I103" s="90">
        <f t="shared" si="12"/>
        <v>57220.800000000003</v>
      </c>
      <c r="J103" s="139">
        <f t="shared" si="13"/>
        <v>58739.199999999997</v>
      </c>
      <c r="K103" s="90">
        <f t="shared" si="14"/>
        <v>82243.199999999997</v>
      </c>
      <c r="M103" s="147">
        <v>49587.199999999997</v>
      </c>
      <c r="N103" s="146">
        <f t="shared" si="15"/>
        <v>1.03</v>
      </c>
      <c r="O103" s="149">
        <v>3</v>
      </c>
    </row>
    <row r="104" spans="1:15" s="67" customFormat="1" ht="25.25" customHeight="1">
      <c r="A104" s="82">
        <v>2454</v>
      </c>
      <c r="B104" s="79" t="s">
        <v>52</v>
      </c>
      <c r="C104" s="78" t="s">
        <v>110</v>
      </c>
      <c r="D104" s="78">
        <v>33</v>
      </c>
      <c r="E104" s="51">
        <f t="shared" si="8"/>
        <v>51355.200000000004</v>
      </c>
      <c r="F104" s="51">
        <f t="shared" si="9"/>
        <v>52894.400000000001</v>
      </c>
      <c r="G104" s="51">
        <f t="shared" si="10"/>
        <v>54433.600000000006</v>
      </c>
      <c r="H104" s="51">
        <f t="shared" si="11"/>
        <v>55972.800000000003</v>
      </c>
      <c r="I104" s="51">
        <f t="shared" si="12"/>
        <v>57512</v>
      </c>
      <c r="J104" s="138">
        <f t="shared" si="13"/>
        <v>59051.200000000004</v>
      </c>
      <c r="K104" s="51">
        <f t="shared" si="14"/>
        <v>82680</v>
      </c>
      <c r="M104" s="147">
        <v>49857.599999999999</v>
      </c>
      <c r="N104" s="146">
        <f t="shared" si="15"/>
        <v>1.03</v>
      </c>
      <c r="O104" s="149">
        <v>3</v>
      </c>
    </row>
    <row r="105" spans="1:15" s="67" customFormat="1" ht="25.25" customHeight="1">
      <c r="A105" s="82">
        <v>2503</v>
      </c>
      <c r="B105" s="77" t="s">
        <v>225</v>
      </c>
      <c r="C105" s="78" t="s">
        <v>110</v>
      </c>
      <c r="D105" s="78">
        <v>33</v>
      </c>
      <c r="E105" s="51">
        <f t="shared" si="8"/>
        <v>51355.200000000004</v>
      </c>
      <c r="F105" s="51">
        <f t="shared" si="9"/>
        <v>52894.400000000001</v>
      </c>
      <c r="G105" s="51">
        <f t="shared" si="10"/>
        <v>54433.600000000006</v>
      </c>
      <c r="H105" s="51">
        <f t="shared" si="11"/>
        <v>55972.800000000003</v>
      </c>
      <c r="I105" s="51">
        <f t="shared" si="12"/>
        <v>57512</v>
      </c>
      <c r="J105" s="138">
        <f t="shared" si="13"/>
        <v>59051.200000000004</v>
      </c>
      <c r="K105" s="51">
        <f t="shared" si="14"/>
        <v>82680</v>
      </c>
      <c r="M105" s="147">
        <v>49857.599999999999</v>
      </c>
      <c r="N105" s="146">
        <f t="shared" si="15"/>
        <v>1.03</v>
      </c>
      <c r="O105" s="149">
        <v>3</v>
      </c>
    </row>
    <row r="106" spans="1:15" s="67" customFormat="1" ht="25.25" customHeight="1">
      <c r="A106" s="82">
        <v>3028</v>
      </c>
      <c r="B106" s="77" t="s">
        <v>388</v>
      </c>
      <c r="C106" s="78" t="s">
        <v>111</v>
      </c>
      <c r="D106" s="78">
        <v>33</v>
      </c>
      <c r="E106" s="51">
        <f t="shared" si="8"/>
        <v>51355.200000000004</v>
      </c>
      <c r="F106" s="51">
        <f t="shared" si="9"/>
        <v>52894.400000000001</v>
      </c>
      <c r="G106" s="51">
        <f t="shared" si="10"/>
        <v>54433.600000000006</v>
      </c>
      <c r="H106" s="51">
        <f t="shared" si="11"/>
        <v>55972.800000000003</v>
      </c>
      <c r="I106" s="51">
        <f t="shared" si="12"/>
        <v>57512</v>
      </c>
      <c r="J106" s="138">
        <f t="shared" si="13"/>
        <v>59051.200000000004</v>
      </c>
      <c r="K106" s="51">
        <f t="shared" si="14"/>
        <v>82680</v>
      </c>
      <c r="M106" s="147">
        <v>49857.599999999999</v>
      </c>
      <c r="N106" s="146">
        <f t="shared" si="15"/>
        <v>1.03</v>
      </c>
      <c r="O106" s="149">
        <v>3</v>
      </c>
    </row>
    <row r="107" spans="1:15" s="67" customFormat="1" ht="25.25" customHeight="1">
      <c r="A107" s="86">
        <v>2064</v>
      </c>
      <c r="B107" s="87" t="s">
        <v>361</v>
      </c>
      <c r="C107" s="88" t="s">
        <v>111</v>
      </c>
      <c r="D107" s="88">
        <v>34</v>
      </c>
      <c r="E107" s="90">
        <f t="shared" si="8"/>
        <v>52436.800000000003</v>
      </c>
      <c r="F107" s="90">
        <f t="shared" si="9"/>
        <v>54017.599999999999</v>
      </c>
      <c r="G107" s="90">
        <f t="shared" si="10"/>
        <v>55577.599999999999</v>
      </c>
      <c r="H107" s="90">
        <f t="shared" si="11"/>
        <v>57158.400000000001</v>
      </c>
      <c r="I107" s="90">
        <f t="shared" si="12"/>
        <v>58739.199999999997</v>
      </c>
      <c r="J107" s="139">
        <f t="shared" si="13"/>
        <v>60299.199999999997</v>
      </c>
      <c r="K107" s="90">
        <f t="shared" si="14"/>
        <v>84427.200000000012</v>
      </c>
      <c r="M107" s="147">
        <v>50918.400000000001</v>
      </c>
      <c r="N107" s="146">
        <f t="shared" si="15"/>
        <v>1.03</v>
      </c>
      <c r="O107" s="149">
        <v>3</v>
      </c>
    </row>
    <row r="108" spans="1:15" ht="25.25" customHeight="1">
      <c r="A108" s="86">
        <v>2018</v>
      </c>
      <c r="B108" s="87" t="s">
        <v>199</v>
      </c>
      <c r="C108" s="88" t="s">
        <v>110</v>
      </c>
      <c r="D108" s="88">
        <v>34</v>
      </c>
      <c r="E108" s="90">
        <f t="shared" si="8"/>
        <v>52436.800000000003</v>
      </c>
      <c r="F108" s="90">
        <f t="shared" si="9"/>
        <v>54017.599999999999</v>
      </c>
      <c r="G108" s="90">
        <f t="shared" si="10"/>
        <v>55577.599999999999</v>
      </c>
      <c r="H108" s="90">
        <f t="shared" si="11"/>
        <v>57158.400000000001</v>
      </c>
      <c r="I108" s="90">
        <f t="shared" si="12"/>
        <v>58739.199999999997</v>
      </c>
      <c r="J108" s="139">
        <f t="shared" si="13"/>
        <v>60299.199999999997</v>
      </c>
      <c r="K108" s="90">
        <f t="shared" si="14"/>
        <v>84427.200000000012</v>
      </c>
      <c r="M108" s="147">
        <v>50918.400000000001</v>
      </c>
      <c r="N108" s="146">
        <f t="shared" si="15"/>
        <v>1.03</v>
      </c>
      <c r="O108" s="149">
        <v>3</v>
      </c>
    </row>
    <row r="109" spans="1:15" s="67" customFormat="1" ht="25.25" customHeight="1">
      <c r="A109" s="86">
        <v>2030</v>
      </c>
      <c r="B109" s="89" t="s">
        <v>55</v>
      </c>
      <c r="C109" s="88" t="s">
        <v>110</v>
      </c>
      <c r="D109" s="88">
        <v>34</v>
      </c>
      <c r="E109" s="90">
        <f t="shared" si="8"/>
        <v>52436.800000000003</v>
      </c>
      <c r="F109" s="90">
        <f t="shared" si="9"/>
        <v>54017.599999999999</v>
      </c>
      <c r="G109" s="90">
        <f t="shared" si="10"/>
        <v>55577.599999999999</v>
      </c>
      <c r="H109" s="90">
        <f t="shared" si="11"/>
        <v>57158.400000000001</v>
      </c>
      <c r="I109" s="90">
        <f t="shared" si="12"/>
        <v>58739.199999999997</v>
      </c>
      <c r="J109" s="139">
        <f t="shared" si="13"/>
        <v>60299.199999999997</v>
      </c>
      <c r="K109" s="90">
        <f t="shared" si="14"/>
        <v>84427.200000000012</v>
      </c>
      <c r="M109" s="147">
        <v>50918.400000000001</v>
      </c>
      <c r="N109" s="146">
        <f t="shared" si="15"/>
        <v>1.03</v>
      </c>
      <c r="O109" s="149">
        <v>3</v>
      </c>
    </row>
    <row r="110" spans="1:15" ht="25.25" customHeight="1">
      <c r="A110" s="86">
        <v>2014</v>
      </c>
      <c r="B110" s="87" t="s">
        <v>161</v>
      </c>
      <c r="C110" s="88" t="s">
        <v>110</v>
      </c>
      <c r="D110" s="88">
        <v>34</v>
      </c>
      <c r="E110" s="90">
        <f t="shared" si="8"/>
        <v>52436.800000000003</v>
      </c>
      <c r="F110" s="90">
        <f t="shared" si="9"/>
        <v>54017.599999999999</v>
      </c>
      <c r="G110" s="90">
        <f t="shared" si="10"/>
        <v>55577.599999999999</v>
      </c>
      <c r="H110" s="90">
        <f t="shared" si="11"/>
        <v>57158.400000000001</v>
      </c>
      <c r="I110" s="90">
        <f t="shared" si="12"/>
        <v>58739.199999999997</v>
      </c>
      <c r="J110" s="139">
        <f t="shared" si="13"/>
        <v>60299.199999999997</v>
      </c>
      <c r="K110" s="90">
        <f t="shared" si="14"/>
        <v>84427.200000000012</v>
      </c>
      <c r="M110" s="147">
        <v>50918.400000000001</v>
      </c>
      <c r="N110" s="146">
        <f t="shared" si="15"/>
        <v>1.03</v>
      </c>
      <c r="O110" s="149">
        <v>3</v>
      </c>
    </row>
    <row r="111" spans="1:15" ht="25.25" customHeight="1">
      <c r="A111" s="82">
        <v>2138</v>
      </c>
      <c r="B111" s="77" t="s">
        <v>65</v>
      </c>
      <c r="C111" s="78" t="s">
        <v>111</v>
      </c>
      <c r="D111" s="78">
        <v>35</v>
      </c>
      <c r="E111" s="51">
        <f t="shared" si="8"/>
        <v>53393.600000000006</v>
      </c>
      <c r="F111" s="51">
        <f t="shared" si="9"/>
        <v>54995.200000000004</v>
      </c>
      <c r="G111" s="51">
        <f t="shared" si="10"/>
        <v>56596.800000000003</v>
      </c>
      <c r="H111" s="51">
        <f t="shared" si="11"/>
        <v>58198.400000000001</v>
      </c>
      <c r="I111" s="51">
        <f t="shared" si="12"/>
        <v>59800</v>
      </c>
      <c r="J111" s="138">
        <f t="shared" si="13"/>
        <v>61401.599999999999</v>
      </c>
      <c r="K111" s="51">
        <f t="shared" si="14"/>
        <v>85966.399999999994</v>
      </c>
      <c r="M111" s="147">
        <v>51833.600000000006</v>
      </c>
      <c r="N111" s="146">
        <f t="shared" si="15"/>
        <v>1.03</v>
      </c>
      <c r="O111" s="149">
        <v>3</v>
      </c>
    </row>
    <row r="112" spans="1:15" ht="25.25" customHeight="1">
      <c r="A112" s="82">
        <v>2554</v>
      </c>
      <c r="B112" s="77" t="s">
        <v>382</v>
      </c>
      <c r="C112" s="78" t="s">
        <v>110</v>
      </c>
      <c r="D112" s="78">
        <v>35</v>
      </c>
      <c r="E112" s="51">
        <f t="shared" si="8"/>
        <v>53393.600000000006</v>
      </c>
      <c r="F112" s="51">
        <f t="shared" si="9"/>
        <v>54995.200000000004</v>
      </c>
      <c r="G112" s="51">
        <f t="shared" si="10"/>
        <v>56596.800000000003</v>
      </c>
      <c r="H112" s="51">
        <f t="shared" si="11"/>
        <v>58198.400000000001</v>
      </c>
      <c r="I112" s="151">
        <f t="shared" si="12"/>
        <v>59800</v>
      </c>
      <c r="J112" s="138">
        <f t="shared" si="13"/>
        <v>61401.599999999999</v>
      </c>
      <c r="K112" s="152">
        <f t="shared" si="14"/>
        <v>85966.399999999994</v>
      </c>
      <c r="M112" s="147">
        <v>51833.600000000006</v>
      </c>
      <c r="N112" s="146">
        <f t="shared" si="15"/>
        <v>1.03</v>
      </c>
      <c r="O112" s="149">
        <v>3</v>
      </c>
    </row>
    <row r="113" spans="1:15" ht="25.25" customHeight="1">
      <c r="A113" s="86">
        <v>2455</v>
      </c>
      <c r="B113" s="89" t="s">
        <v>54</v>
      </c>
      <c r="C113" s="88" t="s">
        <v>110</v>
      </c>
      <c r="D113" s="88">
        <v>36</v>
      </c>
      <c r="E113" s="90">
        <f t="shared" si="8"/>
        <v>53539.199999999997</v>
      </c>
      <c r="F113" s="90">
        <f t="shared" si="9"/>
        <v>55140.800000000003</v>
      </c>
      <c r="G113" s="90">
        <f t="shared" si="10"/>
        <v>56742.400000000001</v>
      </c>
      <c r="H113" s="90">
        <f t="shared" si="11"/>
        <v>58364.799999999996</v>
      </c>
      <c r="I113" s="90">
        <f t="shared" si="12"/>
        <v>59966.399999999994</v>
      </c>
      <c r="J113" s="139">
        <f t="shared" si="13"/>
        <v>61568</v>
      </c>
      <c r="K113" s="90">
        <f t="shared" si="14"/>
        <v>86195.199999999997</v>
      </c>
      <c r="M113" s="147">
        <v>51979.199999999997</v>
      </c>
      <c r="N113" s="146">
        <f t="shared" si="15"/>
        <v>1.03</v>
      </c>
      <c r="O113" s="149">
        <v>3</v>
      </c>
    </row>
    <row r="114" spans="1:15" ht="25.25" customHeight="1">
      <c r="A114" s="86">
        <v>2482</v>
      </c>
      <c r="B114" s="87" t="s">
        <v>200</v>
      </c>
      <c r="C114" s="88" t="s">
        <v>111</v>
      </c>
      <c r="D114" s="88">
        <v>36</v>
      </c>
      <c r="E114" s="91">
        <f t="shared" si="8"/>
        <v>53539.199999999997</v>
      </c>
      <c r="F114" s="91">
        <f t="shared" si="9"/>
        <v>55140.800000000003</v>
      </c>
      <c r="G114" s="91">
        <f t="shared" si="10"/>
        <v>56742.400000000001</v>
      </c>
      <c r="H114" s="91">
        <f t="shared" si="11"/>
        <v>58364.799999999996</v>
      </c>
      <c r="I114" s="91">
        <f t="shared" si="12"/>
        <v>59966.399999999994</v>
      </c>
      <c r="J114" s="140">
        <f t="shared" si="13"/>
        <v>61568</v>
      </c>
      <c r="K114" s="91">
        <f t="shared" si="14"/>
        <v>86195.199999999997</v>
      </c>
      <c r="M114" s="147">
        <v>51979.199999999997</v>
      </c>
      <c r="N114" s="146">
        <f t="shared" si="15"/>
        <v>1.03</v>
      </c>
      <c r="O114" s="149">
        <v>3</v>
      </c>
    </row>
    <row r="115" spans="1:15" ht="25.25" customHeight="1">
      <c r="A115" s="86">
        <v>2478</v>
      </c>
      <c r="B115" s="89" t="s">
        <v>312</v>
      </c>
      <c r="C115" s="88" t="s">
        <v>111</v>
      </c>
      <c r="D115" s="88">
        <v>36</v>
      </c>
      <c r="E115" s="90">
        <f t="shared" si="8"/>
        <v>53539.199999999997</v>
      </c>
      <c r="F115" s="90">
        <f t="shared" si="9"/>
        <v>55140.800000000003</v>
      </c>
      <c r="G115" s="90">
        <f t="shared" si="10"/>
        <v>56742.400000000001</v>
      </c>
      <c r="H115" s="90">
        <f t="shared" si="11"/>
        <v>58364.799999999996</v>
      </c>
      <c r="I115" s="90">
        <f t="shared" si="12"/>
        <v>59966.399999999994</v>
      </c>
      <c r="J115" s="139">
        <f t="shared" si="13"/>
        <v>61568</v>
      </c>
      <c r="K115" s="90">
        <f t="shared" si="14"/>
        <v>86195.199999999997</v>
      </c>
      <c r="M115" s="147">
        <v>51979.199999999997</v>
      </c>
      <c r="N115" s="146">
        <f t="shared" si="15"/>
        <v>1.03</v>
      </c>
      <c r="O115" s="149">
        <v>3</v>
      </c>
    </row>
    <row r="116" spans="1:15" ht="25.25" customHeight="1">
      <c r="A116" s="86">
        <v>2048</v>
      </c>
      <c r="B116" s="87" t="s">
        <v>130</v>
      </c>
      <c r="C116" s="88" t="s">
        <v>111</v>
      </c>
      <c r="D116" s="88">
        <v>36</v>
      </c>
      <c r="E116" s="91">
        <f t="shared" si="8"/>
        <v>53539.199999999997</v>
      </c>
      <c r="F116" s="91">
        <f t="shared" si="9"/>
        <v>55140.800000000003</v>
      </c>
      <c r="G116" s="91">
        <f t="shared" si="10"/>
        <v>56742.400000000001</v>
      </c>
      <c r="H116" s="91">
        <f t="shared" si="11"/>
        <v>58364.799999999996</v>
      </c>
      <c r="I116" s="91">
        <f t="shared" si="12"/>
        <v>59966.399999999994</v>
      </c>
      <c r="J116" s="140">
        <f t="shared" si="13"/>
        <v>61568</v>
      </c>
      <c r="K116" s="91">
        <f t="shared" si="14"/>
        <v>86195.199999999997</v>
      </c>
      <c r="M116" s="147">
        <v>51979.199999999997</v>
      </c>
      <c r="N116" s="146">
        <f t="shared" si="15"/>
        <v>1.03</v>
      </c>
      <c r="O116" s="149">
        <v>3</v>
      </c>
    </row>
    <row r="117" spans="1:15" ht="25.25" customHeight="1">
      <c r="A117" s="86">
        <v>2058</v>
      </c>
      <c r="B117" s="87" t="s">
        <v>389</v>
      </c>
      <c r="C117" s="88" t="s">
        <v>111</v>
      </c>
      <c r="D117" s="88">
        <v>36</v>
      </c>
      <c r="E117" s="90">
        <f t="shared" si="8"/>
        <v>53539.199999999997</v>
      </c>
      <c r="F117" s="90">
        <f t="shared" si="9"/>
        <v>55140.800000000003</v>
      </c>
      <c r="G117" s="90">
        <f t="shared" si="10"/>
        <v>56742.400000000001</v>
      </c>
      <c r="H117" s="90">
        <f t="shared" si="11"/>
        <v>58364.799999999996</v>
      </c>
      <c r="I117" s="156">
        <f t="shared" si="12"/>
        <v>59966.399999999994</v>
      </c>
      <c r="J117" s="139">
        <f t="shared" si="13"/>
        <v>61568</v>
      </c>
      <c r="K117" s="157">
        <f t="shared" si="14"/>
        <v>86195.199999999997</v>
      </c>
      <c r="M117" s="147">
        <v>51979.199999999997</v>
      </c>
      <c r="N117" s="146">
        <f t="shared" si="15"/>
        <v>1.03</v>
      </c>
      <c r="O117" s="149">
        <v>3</v>
      </c>
    </row>
    <row r="118" spans="1:15" ht="25.25" customHeight="1">
      <c r="A118" s="86">
        <v>2489</v>
      </c>
      <c r="B118" s="87" t="s">
        <v>181</v>
      </c>
      <c r="C118" s="88" t="s">
        <v>111</v>
      </c>
      <c r="D118" s="88">
        <v>36</v>
      </c>
      <c r="E118" s="90">
        <f t="shared" si="8"/>
        <v>53539.199999999997</v>
      </c>
      <c r="F118" s="90">
        <f t="shared" si="9"/>
        <v>55140.800000000003</v>
      </c>
      <c r="G118" s="90">
        <f t="shared" si="10"/>
        <v>56742.400000000001</v>
      </c>
      <c r="H118" s="90">
        <f t="shared" si="11"/>
        <v>58364.799999999996</v>
      </c>
      <c r="I118" s="90">
        <f t="shared" si="12"/>
        <v>59966.399999999994</v>
      </c>
      <c r="J118" s="139">
        <f t="shared" si="13"/>
        <v>61568</v>
      </c>
      <c r="K118" s="90">
        <f t="shared" si="14"/>
        <v>86195.199999999997</v>
      </c>
      <c r="M118" s="147">
        <v>51979.199999999997</v>
      </c>
      <c r="N118" s="146">
        <f t="shared" si="15"/>
        <v>1.03</v>
      </c>
      <c r="O118" s="149">
        <v>3</v>
      </c>
    </row>
    <row r="119" spans="1:15" ht="25.25" customHeight="1">
      <c r="A119" s="86">
        <v>2073</v>
      </c>
      <c r="B119" s="87" t="s">
        <v>140</v>
      </c>
      <c r="C119" s="88" t="s">
        <v>111</v>
      </c>
      <c r="D119" s="88">
        <v>36</v>
      </c>
      <c r="E119" s="90">
        <f t="shared" si="8"/>
        <v>53539.199999999997</v>
      </c>
      <c r="F119" s="90">
        <f t="shared" si="9"/>
        <v>55140.800000000003</v>
      </c>
      <c r="G119" s="90">
        <f t="shared" si="10"/>
        <v>56742.400000000001</v>
      </c>
      <c r="H119" s="90">
        <f t="shared" si="11"/>
        <v>58364.799999999996</v>
      </c>
      <c r="I119" s="90">
        <f t="shared" si="12"/>
        <v>59966.399999999994</v>
      </c>
      <c r="J119" s="139">
        <f t="shared" si="13"/>
        <v>61568</v>
      </c>
      <c r="K119" s="90">
        <f t="shared" si="14"/>
        <v>86195.199999999997</v>
      </c>
      <c r="M119" s="147">
        <v>51979.199999999997</v>
      </c>
      <c r="N119" s="146">
        <f t="shared" si="15"/>
        <v>1.03</v>
      </c>
      <c r="O119" s="149">
        <v>3</v>
      </c>
    </row>
    <row r="120" spans="1:15" ht="25.25" customHeight="1">
      <c r="A120" s="82">
        <v>3014</v>
      </c>
      <c r="B120" s="77" t="s">
        <v>317</v>
      </c>
      <c r="C120" s="78" t="s">
        <v>111</v>
      </c>
      <c r="D120" s="78">
        <v>37</v>
      </c>
      <c r="E120" s="51">
        <f t="shared" si="8"/>
        <v>54641.599999999999</v>
      </c>
      <c r="F120" s="51">
        <f t="shared" si="9"/>
        <v>56284.799999999996</v>
      </c>
      <c r="G120" s="51">
        <f t="shared" si="10"/>
        <v>57928</v>
      </c>
      <c r="H120" s="51">
        <f t="shared" si="11"/>
        <v>59550.400000000001</v>
      </c>
      <c r="I120" s="51">
        <f t="shared" si="12"/>
        <v>61193.600000000006</v>
      </c>
      <c r="J120" s="138">
        <f t="shared" si="13"/>
        <v>62836.800000000003</v>
      </c>
      <c r="K120" s="51">
        <f t="shared" si="14"/>
        <v>87963.199999999997</v>
      </c>
      <c r="M120" s="147">
        <v>53040</v>
      </c>
      <c r="N120" s="146">
        <f t="shared" si="15"/>
        <v>1.03</v>
      </c>
      <c r="O120" s="149">
        <v>3</v>
      </c>
    </row>
    <row r="121" spans="1:15" ht="25.25" customHeight="1">
      <c r="A121" s="82">
        <v>2069</v>
      </c>
      <c r="B121" s="77" t="s">
        <v>193</v>
      </c>
      <c r="C121" s="78" t="s">
        <v>111</v>
      </c>
      <c r="D121" s="78">
        <v>37</v>
      </c>
      <c r="E121" s="51">
        <f t="shared" si="8"/>
        <v>54641.599999999999</v>
      </c>
      <c r="F121" s="51">
        <f t="shared" si="9"/>
        <v>56284.799999999996</v>
      </c>
      <c r="G121" s="51">
        <f t="shared" si="10"/>
        <v>57928</v>
      </c>
      <c r="H121" s="51">
        <f t="shared" si="11"/>
        <v>59550.400000000001</v>
      </c>
      <c r="I121" s="51">
        <f t="shared" si="12"/>
        <v>61193.600000000006</v>
      </c>
      <c r="J121" s="138">
        <f t="shared" si="13"/>
        <v>62836.800000000003</v>
      </c>
      <c r="K121" s="51">
        <f t="shared" si="14"/>
        <v>87963.199999999997</v>
      </c>
      <c r="M121" s="147">
        <v>53040</v>
      </c>
      <c r="N121" s="146">
        <f t="shared" si="15"/>
        <v>1.03</v>
      </c>
      <c r="O121" s="149">
        <v>3</v>
      </c>
    </row>
    <row r="122" spans="1:15" ht="25.25" customHeight="1">
      <c r="A122" s="82">
        <v>2460</v>
      </c>
      <c r="B122" s="77" t="s">
        <v>64</v>
      </c>
      <c r="C122" s="78" t="s">
        <v>111</v>
      </c>
      <c r="D122" s="78">
        <v>37</v>
      </c>
      <c r="E122" s="51">
        <f t="shared" si="8"/>
        <v>54641.599999999999</v>
      </c>
      <c r="F122" s="51">
        <f t="shared" si="9"/>
        <v>56284.799999999996</v>
      </c>
      <c r="G122" s="51">
        <f t="shared" si="10"/>
        <v>57928</v>
      </c>
      <c r="H122" s="51">
        <f t="shared" si="11"/>
        <v>59550.400000000001</v>
      </c>
      <c r="I122" s="51">
        <f t="shared" si="12"/>
        <v>61193.600000000006</v>
      </c>
      <c r="J122" s="138">
        <f t="shared" si="13"/>
        <v>62836.800000000003</v>
      </c>
      <c r="K122" s="51">
        <f t="shared" si="14"/>
        <v>87963.199999999997</v>
      </c>
      <c r="M122" s="147">
        <v>53040</v>
      </c>
      <c r="N122" s="146">
        <f t="shared" si="15"/>
        <v>1.03</v>
      </c>
      <c r="O122" s="149">
        <v>3</v>
      </c>
    </row>
    <row r="123" spans="1:15" ht="25.25" customHeight="1">
      <c r="A123" s="82">
        <v>2067</v>
      </c>
      <c r="B123" s="77" t="s">
        <v>251</v>
      </c>
      <c r="C123" s="78" t="s">
        <v>110</v>
      </c>
      <c r="D123" s="78">
        <v>37</v>
      </c>
      <c r="E123" s="51">
        <f t="shared" si="8"/>
        <v>54641.599999999999</v>
      </c>
      <c r="F123" s="51">
        <f t="shared" si="9"/>
        <v>56284.799999999996</v>
      </c>
      <c r="G123" s="51">
        <f t="shared" si="10"/>
        <v>57928</v>
      </c>
      <c r="H123" s="51">
        <f t="shared" si="11"/>
        <v>59550.400000000001</v>
      </c>
      <c r="I123" s="51">
        <f t="shared" si="12"/>
        <v>61193.600000000006</v>
      </c>
      <c r="J123" s="138">
        <f t="shared" si="13"/>
        <v>62836.800000000003</v>
      </c>
      <c r="K123" s="51">
        <f t="shared" si="14"/>
        <v>87963.199999999997</v>
      </c>
      <c r="M123" s="147">
        <v>53040</v>
      </c>
      <c r="N123" s="146">
        <f t="shared" si="15"/>
        <v>1.03</v>
      </c>
      <c r="O123" s="149">
        <v>3</v>
      </c>
    </row>
    <row r="124" spans="1:15" ht="25.25" customHeight="1">
      <c r="A124" s="82">
        <v>3019</v>
      </c>
      <c r="B124" s="77" t="s">
        <v>381</v>
      </c>
      <c r="C124" s="78" t="s">
        <v>111</v>
      </c>
      <c r="D124" s="78">
        <v>37</v>
      </c>
      <c r="E124" s="51">
        <f t="shared" si="8"/>
        <v>54641.599999999999</v>
      </c>
      <c r="F124" s="51">
        <f t="shared" si="9"/>
        <v>56284.799999999996</v>
      </c>
      <c r="G124" s="51">
        <f t="shared" si="10"/>
        <v>57928</v>
      </c>
      <c r="H124" s="51">
        <f t="shared" si="11"/>
        <v>59550.400000000001</v>
      </c>
      <c r="I124" s="151">
        <f t="shared" si="12"/>
        <v>61193.600000000006</v>
      </c>
      <c r="J124" s="138">
        <f t="shared" si="13"/>
        <v>62836.800000000003</v>
      </c>
      <c r="K124" s="152">
        <f t="shared" si="14"/>
        <v>87963.199999999997</v>
      </c>
      <c r="M124" s="147">
        <v>53040</v>
      </c>
      <c r="N124" s="146">
        <f t="shared" si="15"/>
        <v>1.03</v>
      </c>
      <c r="O124" s="149">
        <v>3</v>
      </c>
    </row>
    <row r="125" spans="1:15" ht="25.25" customHeight="1">
      <c r="A125" s="82">
        <v>2264</v>
      </c>
      <c r="B125" s="77" t="s">
        <v>79</v>
      </c>
      <c r="C125" s="78" t="s">
        <v>111</v>
      </c>
      <c r="D125" s="78">
        <v>37</v>
      </c>
      <c r="E125" s="51">
        <f t="shared" si="8"/>
        <v>54641.599999999999</v>
      </c>
      <c r="F125" s="51">
        <f t="shared" si="9"/>
        <v>56284.799999999996</v>
      </c>
      <c r="G125" s="51">
        <f t="shared" si="10"/>
        <v>57928</v>
      </c>
      <c r="H125" s="51">
        <f t="shared" si="11"/>
        <v>59550.400000000001</v>
      </c>
      <c r="I125" s="51">
        <f t="shared" si="12"/>
        <v>61193.600000000006</v>
      </c>
      <c r="J125" s="138">
        <f t="shared" si="13"/>
        <v>62836.800000000003</v>
      </c>
      <c r="K125" s="51">
        <f t="shared" si="14"/>
        <v>87963.199999999997</v>
      </c>
      <c r="M125" s="147">
        <v>53040</v>
      </c>
      <c r="N125" s="146">
        <f t="shared" si="15"/>
        <v>1.03</v>
      </c>
      <c r="O125" s="149">
        <v>3</v>
      </c>
    </row>
    <row r="126" spans="1:15" ht="25.25" customHeight="1">
      <c r="A126" s="82">
        <v>2025</v>
      </c>
      <c r="B126" s="79" t="s">
        <v>238</v>
      </c>
      <c r="C126" s="78" t="s">
        <v>110</v>
      </c>
      <c r="D126" s="78">
        <v>37</v>
      </c>
      <c r="E126" s="51">
        <f t="shared" si="8"/>
        <v>54641.599999999999</v>
      </c>
      <c r="F126" s="51">
        <f t="shared" si="9"/>
        <v>56284.799999999996</v>
      </c>
      <c r="G126" s="51">
        <f t="shared" si="10"/>
        <v>57928</v>
      </c>
      <c r="H126" s="51">
        <f t="shared" si="11"/>
        <v>59550.400000000001</v>
      </c>
      <c r="I126" s="51">
        <f t="shared" si="12"/>
        <v>61193.600000000006</v>
      </c>
      <c r="J126" s="138">
        <f t="shared" si="13"/>
        <v>62836.800000000003</v>
      </c>
      <c r="K126" s="51">
        <f t="shared" si="14"/>
        <v>87963.199999999997</v>
      </c>
      <c r="M126" s="147">
        <v>53040</v>
      </c>
      <c r="N126" s="146">
        <f t="shared" si="15"/>
        <v>1.03</v>
      </c>
      <c r="O126" s="149">
        <v>3</v>
      </c>
    </row>
    <row r="127" spans="1:15" ht="25.25" customHeight="1">
      <c r="A127" s="82">
        <v>3017</v>
      </c>
      <c r="B127" s="77" t="s">
        <v>206</v>
      </c>
      <c r="C127" s="78" t="s">
        <v>111</v>
      </c>
      <c r="D127" s="78">
        <v>37</v>
      </c>
      <c r="E127" s="51">
        <f t="shared" si="8"/>
        <v>54641.599999999999</v>
      </c>
      <c r="F127" s="51">
        <f t="shared" si="9"/>
        <v>56284.799999999996</v>
      </c>
      <c r="G127" s="51">
        <f t="shared" si="10"/>
        <v>57928</v>
      </c>
      <c r="H127" s="51">
        <f t="shared" si="11"/>
        <v>59550.400000000001</v>
      </c>
      <c r="I127" s="151">
        <f t="shared" si="12"/>
        <v>61193.600000000006</v>
      </c>
      <c r="J127" s="138">
        <f t="shared" si="13"/>
        <v>62836.800000000003</v>
      </c>
      <c r="K127" s="152">
        <f t="shared" si="14"/>
        <v>87963.199999999997</v>
      </c>
      <c r="M127" s="147">
        <v>53040</v>
      </c>
      <c r="N127" s="146">
        <f t="shared" si="15"/>
        <v>1.03</v>
      </c>
      <c r="O127" s="149">
        <v>3</v>
      </c>
    </row>
    <row r="128" spans="1:15" ht="25.25" customHeight="1">
      <c r="A128" s="82">
        <v>3002</v>
      </c>
      <c r="B128" s="77" t="s">
        <v>256</v>
      </c>
      <c r="C128" s="78" t="s">
        <v>111</v>
      </c>
      <c r="D128" s="78">
        <v>37</v>
      </c>
      <c r="E128" s="51">
        <f t="shared" si="8"/>
        <v>54641.599999999999</v>
      </c>
      <c r="F128" s="51">
        <f t="shared" si="9"/>
        <v>56284.799999999996</v>
      </c>
      <c r="G128" s="51">
        <f t="shared" si="10"/>
        <v>57928</v>
      </c>
      <c r="H128" s="51">
        <f t="shared" si="11"/>
        <v>59550.400000000001</v>
      </c>
      <c r="I128" s="51">
        <f t="shared" si="12"/>
        <v>61193.600000000006</v>
      </c>
      <c r="J128" s="138">
        <f t="shared" si="13"/>
        <v>62836.800000000003</v>
      </c>
      <c r="K128" s="51">
        <f t="shared" si="14"/>
        <v>87963.199999999997</v>
      </c>
      <c r="M128" s="147">
        <v>53040</v>
      </c>
      <c r="N128" s="146">
        <f t="shared" si="15"/>
        <v>1.03</v>
      </c>
      <c r="O128" s="149">
        <v>3</v>
      </c>
    </row>
    <row r="129" spans="1:15" s="68" customFormat="1" ht="25.25" customHeight="1">
      <c r="A129" s="86">
        <v>2043</v>
      </c>
      <c r="B129" s="87" t="s">
        <v>183</v>
      </c>
      <c r="C129" s="88" t="s">
        <v>111</v>
      </c>
      <c r="D129" s="88">
        <v>38</v>
      </c>
      <c r="E129" s="90">
        <f t="shared" si="8"/>
        <v>55182.400000000001</v>
      </c>
      <c r="F129" s="90">
        <f t="shared" si="9"/>
        <v>56846.399999999994</v>
      </c>
      <c r="G129" s="90">
        <f t="shared" si="10"/>
        <v>58489.599999999999</v>
      </c>
      <c r="H129" s="90">
        <f t="shared" si="11"/>
        <v>60153.600000000006</v>
      </c>
      <c r="I129" s="90">
        <f t="shared" si="12"/>
        <v>61796.800000000003</v>
      </c>
      <c r="J129" s="139">
        <f t="shared" si="13"/>
        <v>63460.800000000003</v>
      </c>
      <c r="K129" s="90">
        <f t="shared" si="14"/>
        <v>88836.800000000003</v>
      </c>
      <c r="M129" s="147">
        <v>53580.800000000003</v>
      </c>
      <c r="N129" s="146">
        <f t="shared" si="15"/>
        <v>1.03</v>
      </c>
      <c r="O129" s="149">
        <v>3</v>
      </c>
    </row>
    <row r="130" spans="1:15" s="68" customFormat="1" ht="25.25" customHeight="1">
      <c r="A130" s="86">
        <v>7406</v>
      </c>
      <c r="B130" s="87" t="s">
        <v>355</v>
      </c>
      <c r="C130" s="88" t="s">
        <v>111</v>
      </c>
      <c r="D130" s="88">
        <v>38</v>
      </c>
      <c r="E130" s="90">
        <f t="shared" si="8"/>
        <v>55182.400000000001</v>
      </c>
      <c r="F130" s="90">
        <f t="shared" si="9"/>
        <v>56846.399999999994</v>
      </c>
      <c r="G130" s="90">
        <f t="shared" si="10"/>
        <v>58489.599999999999</v>
      </c>
      <c r="H130" s="90">
        <f t="shared" si="11"/>
        <v>60153.600000000006</v>
      </c>
      <c r="I130" s="90">
        <f t="shared" si="12"/>
        <v>61796.800000000003</v>
      </c>
      <c r="J130" s="139">
        <f t="shared" si="13"/>
        <v>63460.800000000003</v>
      </c>
      <c r="K130" s="90">
        <f t="shared" si="14"/>
        <v>88836.800000000003</v>
      </c>
      <c r="M130" s="147">
        <v>53580.800000000003</v>
      </c>
      <c r="N130" s="146">
        <f t="shared" si="15"/>
        <v>1.03</v>
      </c>
      <c r="O130" s="149">
        <v>3</v>
      </c>
    </row>
    <row r="131" spans="1:15" ht="25.25" customHeight="1">
      <c r="A131" s="86">
        <v>2643</v>
      </c>
      <c r="B131" s="89" t="s">
        <v>242</v>
      </c>
      <c r="C131" s="88" t="s">
        <v>110</v>
      </c>
      <c r="D131" s="88">
        <v>38</v>
      </c>
      <c r="E131" s="90">
        <f t="shared" si="8"/>
        <v>55182.400000000001</v>
      </c>
      <c r="F131" s="90">
        <f t="shared" si="9"/>
        <v>56846.399999999994</v>
      </c>
      <c r="G131" s="90">
        <f t="shared" si="10"/>
        <v>58489.599999999999</v>
      </c>
      <c r="H131" s="90">
        <f t="shared" si="11"/>
        <v>60153.600000000006</v>
      </c>
      <c r="I131" s="90">
        <f t="shared" si="12"/>
        <v>61796.800000000003</v>
      </c>
      <c r="J131" s="139">
        <f t="shared" si="13"/>
        <v>63460.800000000003</v>
      </c>
      <c r="K131" s="90">
        <f t="shared" si="14"/>
        <v>88836.800000000003</v>
      </c>
      <c r="M131" s="147">
        <v>53580.800000000003</v>
      </c>
      <c r="N131" s="146">
        <f t="shared" si="15"/>
        <v>1.03</v>
      </c>
      <c r="O131" s="149">
        <v>3</v>
      </c>
    </row>
    <row r="132" spans="1:15" s="68" customFormat="1" ht="25.25" customHeight="1">
      <c r="A132" s="82">
        <v>2453</v>
      </c>
      <c r="B132" s="77" t="s">
        <v>222</v>
      </c>
      <c r="C132" s="78" t="s">
        <v>111</v>
      </c>
      <c r="D132" s="78">
        <v>39</v>
      </c>
      <c r="E132" s="51">
        <f t="shared" si="8"/>
        <v>55723.199999999997</v>
      </c>
      <c r="F132" s="51">
        <f t="shared" si="9"/>
        <v>57387.199999999997</v>
      </c>
      <c r="G132" s="51">
        <f t="shared" si="10"/>
        <v>59072</v>
      </c>
      <c r="H132" s="51">
        <f t="shared" si="11"/>
        <v>60736</v>
      </c>
      <c r="I132" s="51">
        <f t="shared" si="12"/>
        <v>62400</v>
      </c>
      <c r="J132" s="138">
        <f t="shared" si="13"/>
        <v>64084.799999999996</v>
      </c>
      <c r="K132" s="51">
        <f t="shared" si="14"/>
        <v>89710.400000000009</v>
      </c>
      <c r="M132" s="147">
        <v>54100.800000000003</v>
      </c>
      <c r="N132" s="146">
        <f t="shared" si="15"/>
        <v>1.03</v>
      </c>
      <c r="O132" s="149">
        <v>3</v>
      </c>
    </row>
    <row r="133" spans="1:15" s="68" customFormat="1" ht="25.25" customHeight="1">
      <c r="A133" s="82">
        <v>2291</v>
      </c>
      <c r="B133" s="77" t="s">
        <v>380</v>
      </c>
      <c r="C133" s="78" t="s">
        <v>110</v>
      </c>
      <c r="D133" s="78">
        <v>39</v>
      </c>
      <c r="E133" s="51">
        <f t="shared" ref="E133:E196" si="16">ROUND(((M133*N133)/2080),2)*2080</f>
        <v>55723.199999999997</v>
      </c>
      <c r="F133" s="51">
        <f t="shared" ref="F133:F196" si="17">ROUND(((E133*1.03)/2080),2)*2080</f>
        <v>57387.199999999997</v>
      </c>
      <c r="G133" s="51">
        <f t="shared" ref="G133:G196" si="18">ROUND(((E133*1.06)/2080),2)*2080</f>
        <v>59072</v>
      </c>
      <c r="H133" s="51">
        <f t="shared" ref="H133:H196" si="19">ROUND(((E133*1.09)/2080),2)*2080</f>
        <v>60736</v>
      </c>
      <c r="I133" s="151">
        <f t="shared" ref="I133:I196" si="20">ROUND(((E133*1.12)/2080),2)*2080</f>
        <v>62400</v>
      </c>
      <c r="J133" s="138">
        <f t="shared" ref="J133:J196" si="21">ROUND(((E133*1.15)/2080),2)*2080</f>
        <v>64084.799999999996</v>
      </c>
      <c r="K133" s="152">
        <f t="shared" ref="K133:K196" si="22">ROUND(((J133*1.4)/2080),2)*2080</f>
        <v>89710.400000000009</v>
      </c>
      <c r="M133" s="147">
        <v>54100.800000000003</v>
      </c>
      <c r="N133" s="146">
        <f t="shared" si="15"/>
        <v>1.03</v>
      </c>
      <c r="O133" s="149">
        <v>3</v>
      </c>
    </row>
    <row r="134" spans="1:15" s="68" customFormat="1" ht="25.25" customHeight="1">
      <c r="A134" s="82">
        <v>2472</v>
      </c>
      <c r="B134" s="79" t="s">
        <v>75</v>
      </c>
      <c r="C134" s="78" t="s">
        <v>110</v>
      </c>
      <c r="D134" s="78">
        <v>39</v>
      </c>
      <c r="E134" s="51">
        <f t="shared" si="16"/>
        <v>55723.199999999997</v>
      </c>
      <c r="F134" s="51">
        <f t="shared" si="17"/>
        <v>57387.199999999997</v>
      </c>
      <c r="G134" s="51">
        <f t="shared" si="18"/>
        <v>59072</v>
      </c>
      <c r="H134" s="51">
        <f t="shared" si="19"/>
        <v>60736</v>
      </c>
      <c r="I134" s="51">
        <f t="shared" si="20"/>
        <v>62400</v>
      </c>
      <c r="J134" s="138">
        <f t="shared" si="21"/>
        <v>64084.799999999996</v>
      </c>
      <c r="K134" s="51">
        <f t="shared" si="22"/>
        <v>89710.400000000009</v>
      </c>
      <c r="M134" s="147">
        <v>54100.800000000003</v>
      </c>
      <c r="N134" s="146">
        <f t="shared" ref="N134:N197" si="23">(O134/100)+1</f>
        <v>1.03</v>
      </c>
      <c r="O134" s="149">
        <v>3</v>
      </c>
    </row>
    <row r="135" spans="1:15" s="68" customFormat="1" ht="25.25" customHeight="1">
      <c r="A135" s="86">
        <v>2499</v>
      </c>
      <c r="B135" s="87" t="s">
        <v>201</v>
      </c>
      <c r="C135" s="88" t="s">
        <v>111</v>
      </c>
      <c r="D135" s="88">
        <v>40</v>
      </c>
      <c r="E135" s="90">
        <f t="shared" si="16"/>
        <v>56014.400000000001</v>
      </c>
      <c r="F135" s="90">
        <f t="shared" si="17"/>
        <v>57699.199999999997</v>
      </c>
      <c r="G135" s="90">
        <f t="shared" si="18"/>
        <v>59384</v>
      </c>
      <c r="H135" s="90">
        <f t="shared" si="19"/>
        <v>61048</v>
      </c>
      <c r="I135" s="90">
        <f t="shared" si="20"/>
        <v>62732.800000000003</v>
      </c>
      <c r="J135" s="139">
        <f t="shared" si="21"/>
        <v>64417.599999999999</v>
      </c>
      <c r="K135" s="90">
        <f t="shared" si="22"/>
        <v>90188.800000000003</v>
      </c>
      <c r="M135" s="147">
        <v>54392</v>
      </c>
      <c r="N135" s="146">
        <f t="shared" si="23"/>
        <v>1.03</v>
      </c>
      <c r="O135" s="149">
        <v>3</v>
      </c>
    </row>
    <row r="136" spans="1:15" s="68" customFormat="1" ht="25.25" customHeight="1">
      <c r="A136" s="86">
        <v>2268</v>
      </c>
      <c r="B136" s="87" t="s">
        <v>367</v>
      </c>
      <c r="C136" s="88" t="s">
        <v>111</v>
      </c>
      <c r="D136" s="88">
        <v>40</v>
      </c>
      <c r="E136" s="90">
        <f t="shared" si="16"/>
        <v>56014.400000000001</v>
      </c>
      <c r="F136" s="90">
        <f t="shared" si="17"/>
        <v>57699.199999999997</v>
      </c>
      <c r="G136" s="90">
        <f t="shared" si="18"/>
        <v>59384</v>
      </c>
      <c r="H136" s="90">
        <f t="shared" si="19"/>
        <v>61048</v>
      </c>
      <c r="I136" s="90">
        <f t="shared" si="20"/>
        <v>62732.800000000003</v>
      </c>
      <c r="J136" s="139">
        <f t="shared" si="21"/>
        <v>64417.599999999999</v>
      </c>
      <c r="K136" s="90">
        <f t="shared" si="22"/>
        <v>90188.800000000003</v>
      </c>
      <c r="M136" s="147">
        <v>54392</v>
      </c>
      <c r="N136" s="146">
        <f t="shared" si="23"/>
        <v>1.03</v>
      </c>
      <c r="O136" s="149">
        <v>3</v>
      </c>
    </row>
    <row r="137" spans="1:15" s="68" customFormat="1" ht="25.25" customHeight="1">
      <c r="A137" s="86">
        <v>2751</v>
      </c>
      <c r="B137" s="89" t="s">
        <v>142</v>
      </c>
      <c r="C137" s="88" t="s">
        <v>111</v>
      </c>
      <c r="D137" s="88">
        <v>40</v>
      </c>
      <c r="E137" s="91">
        <f t="shared" si="16"/>
        <v>56014.400000000001</v>
      </c>
      <c r="F137" s="91">
        <f t="shared" si="17"/>
        <v>57699.199999999997</v>
      </c>
      <c r="G137" s="91">
        <f t="shared" si="18"/>
        <v>59384</v>
      </c>
      <c r="H137" s="91">
        <f t="shared" si="19"/>
        <v>61048</v>
      </c>
      <c r="I137" s="91">
        <f t="shared" si="20"/>
        <v>62732.800000000003</v>
      </c>
      <c r="J137" s="140">
        <f t="shared" si="21"/>
        <v>64417.599999999999</v>
      </c>
      <c r="K137" s="91">
        <f t="shared" si="22"/>
        <v>90188.800000000003</v>
      </c>
      <c r="M137" s="147">
        <v>54392</v>
      </c>
      <c r="N137" s="146">
        <f t="shared" si="23"/>
        <v>1.03</v>
      </c>
      <c r="O137" s="149">
        <v>3</v>
      </c>
    </row>
    <row r="138" spans="1:15" s="68" customFormat="1" ht="25.25" customHeight="1">
      <c r="A138" s="82">
        <v>2224</v>
      </c>
      <c r="B138" s="79" t="s">
        <v>46</v>
      </c>
      <c r="C138" s="78" t="s">
        <v>110</v>
      </c>
      <c r="D138" s="78">
        <v>41</v>
      </c>
      <c r="E138" s="51">
        <f t="shared" si="16"/>
        <v>56825.599999999999</v>
      </c>
      <c r="F138" s="51">
        <f t="shared" si="17"/>
        <v>58531.200000000004</v>
      </c>
      <c r="G138" s="51">
        <f t="shared" si="18"/>
        <v>60236.800000000003</v>
      </c>
      <c r="H138" s="51">
        <f t="shared" si="19"/>
        <v>61942.400000000001</v>
      </c>
      <c r="I138" s="51">
        <f t="shared" si="20"/>
        <v>63648</v>
      </c>
      <c r="J138" s="138">
        <f t="shared" si="21"/>
        <v>65353.600000000006</v>
      </c>
      <c r="K138" s="51">
        <f t="shared" si="22"/>
        <v>91499.199999999997</v>
      </c>
      <c r="M138" s="147">
        <v>55161.599999999999</v>
      </c>
      <c r="N138" s="146">
        <f t="shared" si="23"/>
        <v>1.03</v>
      </c>
      <c r="O138" s="149">
        <v>3</v>
      </c>
    </row>
    <row r="139" spans="1:15" s="68" customFormat="1" ht="25.25" customHeight="1">
      <c r="A139" s="82">
        <v>3043</v>
      </c>
      <c r="B139" s="77" t="s">
        <v>379</v>
      </c>
      <c r="C139" s="78" t="s">
        <v>111</v>
      </c>
      <c r="D139" s="78">
        <v>41</v>
      </c>
      <c r="E139" s="51">
        <f t="shared" si="16"/>
        <v>56825.599999999999</v>
      </c>
      <c r="F139" s="51">
        <f t="shared" si="17"/>
        <v>58531.200000000004</v>
      </c>
      <c r="G139" s="51">
        <f t="shared" si="18"/>
        <v>60236.800000000003</v>
      </c>
      <c r="H139" s="51">
        <f t="shared" si="19"/>
        <v>61942.400000000001</v>
      </c>
      <c r="I139" s="51">
        <f t="shared" si="20"/>
        <v>63648</v>
      </c>
      <c r="J139" s="138">
        <f t="shared" si="21"/>
        <v>65353.600000000006</v>
      </c>
      <c r="K139" s="51">
        <f t="shared" si="22"/>
        <v>91499.199999999997</v>
      </c>
      <c r="M139" s="147">
        <v>55161.599999999999</v>
      </c>
      <c r="N139" s="146">
        <f t="shared" si="23"/>
        <v>1.03</v>
      </c>
      <c r="O139" s="149">
        <v>3</v>
      </c>
    </row>
    <row r="140" spans="1:15" s="68" customFormat="1" ht="25.25" customHeight="1">
      <c r="A140" s="82">
        <v>2071</v>
      </c>
      <c r="B140" s="77" t="s">
        <v>66</v>
      </c>
      <c r="C140" s="78" t="s">
        <v>111</v>
      </c>
      <c r="D140" s="78">
        <v>41</v>
      </c>
      <c r="E140" s="51">
        <f t="shared" si="16"/>
        <v>56825.599999999999</v>
      </c>
      <c r="F140" s="51">
        <f t="shared" si="17"/>
        <v>58531.200000000004</v>
      </c>
      <c r="G140" s="51">
        <f t="shared" si="18"/>
        <v>60236.800000000003</v>
      </c>
      <c r="H140" s="51">
        <f t="shared" si="19"/>
        <v>61942.400000000001</v>
      </c>
      <c r="I140" s="51">
        <f t="shared" si="20"/>
        <v>63648</v>
      </c>
      <c r="J140" s="138">
        <f t="shared" si="21"/>
        <v>65353.600000000006</v>
      </c>
      <c r="K140" s="51">
        <f t="shared" si="22"/>
        <v>91499.199999999997</v>
      </c>
      <c r="M140" s="147">
        <v>55161.599999999999</v>
      </c>
      <c r="N140" s="146">
        <f t="shared" si="23"/>
        <v>1.03</v>
      </c>
      <c r="O140" s="149">
        <v>3</v>
      </c>
    </row>
    <row r="141" spans="1:15" ht="25.25" customHeight="1">
      <c r="A141" s="86">
        <v>2262</v>
      </c>
      <c r="B141" s="89" t="s">
        <v>118</v>
      </c>
      <c r="C141" s="88" t="s">
        <v>111</v>
      </c>
      <c r="D141" s="88">
        <v>42</v>
      </c>
      <c r="E141" s="90">
        <f t="shared" si="16"/>
        <v>57907.199999999997</v>
      </c>
      <c r="F141" s="90">
        <f t="shared" si="17"/>
        <v>59654.400000000001</v>
      </c>
      <c r="G141" s="90">
        <f t="shared" si="18"/>
        <v>61380.800000000003</v>
      </c>
      <c r="H141" s="90">
        <f t="shared" si="19"/>
        <v>63128</v>
      </c>
      <c r="I141" s="90">
        <f t="shared" si="20"/>
        <v>64854.400000000001</v>
      </c>
      <c r="J141" s="139">
        <f t="shared" si="21"/>
        <v>66601.600000000006</v>
      </c>
      <c r="K141" s="90">
        <f t="shared" si="22"/>
        <v>93246.399999999994</v>
      </c>
      <c r="M141" s="147">
        <v>56222.400000000001</v>
      </c>
      <c r="N141" s="146">
        <f t="shared" si="23"/>
        <v>1.03</v>
      </c>
      <c r="O141" s="149">
        <v>3</v>
      </c>
    </row>
    <row r="142" spans="1:15" ht="25.25" customHeight="1">
      <c r="A142" s="86">
        <v>2290</v>
      </c>
      <c r="B142" s="87" t="s">
        <v>78</v>
      </c>
      <c r="C142" s="88" t="s">
        <v>110</v>
      </c>
      <c r="D142" s="88">
        <v>42</v>
      </c>
      <c r="E142" s="90">
        <f t="shared" si="16"/>
        <v>57907.199999999997</v>
      </c>
      <c r="F142" s="90">
        <f t="shared" si="17"/>
        <v>59654.400000000001</v>
      </c>
      <c r="G142" s="90">
        <f t="shared" si="18"/>
        <v>61380.800000000003</v>
      </c>
      <c r="H142" s="90">
        <f t="shared" si="19"/>
        <v>63128</v>
      </c>
      <c r="I142" s="90">
        <f t="shared" si="20"/>
        <v>64854.400000000001</v>
      </c>
      <c r="J142" s="139">
        <f t="shared" si="21"/>
        <v>66601.600000000006</v>
      </c>
      <c r="K142" s="90">
        <f t="shared" si="22"/>
        <v>93246.399999999994</v>
      </c>
      <c r="M142" s="147">
        <v>56222.400000000001</v>
      </c>
      <c r="N142" s="146">
        <f t="shared" si="23"/>
        <v>1.03</v>
      </c>
      <c r="O142" s="149">
        <v>3</v>
      </c>
    </row>
    <row r="143" spans="1:15" ht="25.25" customHeight="1">
      <c r="A143" s="82">
        <v>2467</v>
      </c>
      <c r="B143" s="77" t="s">
        <v>387</v>
      </c>
      <c r="C143" s="78" t="s">
        <v>110</v>
      </c>
      <c r="D143" s="78">
        <v>43</v>
      </c>
      <c r="E143" s="51">
        <f t="shared" si="16"/>
        <v>58780.800000000003</v>
      </c>
      <c r="F143" s="51">
        <f t="shared" si="17"/>
        <v>60548.799999999996</v>
      </c>
      <c r="G143" s="51">
        <f t="shared" si="18"/>
        <v>62316.800000000003</v>
      </c>
      <c r="H143" s="51">
        <f t="shared" si="19"/>
        <v>64064</v>
      </c>
      <c r="I143" s="51">
        <f t="shared" si="20"/>
        <v>65832</v>
      </c>
      <c r="J143" s="138">
        <f t="shared" si="21"/>
        <v>67600</v>
      </c>
      <c r="K143" s="51">
        <f t="shared" si="22"/>
        <v>94640</v>
      </c>
      <c r="M143" s="147">
        <v>57075.200000000004</v>
      </c>
      <c r="N143" s="146">
        <f t="shared" si="23"/>
        <v>1.03</v>
      </c>
      <c r="O143" s="149">
        <v>3</v>
      </c>
    </row>
    <row r="144" spans="1:15" s="69" customFormat="1" ht="25.25" customHeight="1">
      <c r="A144" s="86">
        <v>2447</v>
      </c>
      <c r="B144" s="89" t="s">
        <v>53</v>
      </c>
      <c r="C144" s="88" t="s">
        <v>110</v>
      </c>
      <c r="D144" s="88">
        <v>44</v>
      </c>
      <c r="E144" s="90">
        <f t="shared" si="16"/>
        <v>59009.599999999999</v>
      </c>
      <c r="F144" s="90">
        <f t="shared" si="17"/>
        <v>60777.599999999999</v>
      </c>
      <c r="G144" s="90">
        <f t="shared" si="18"/>
        <v>62545.599999999999</v>
      </c>
      <c r="H144" s="90">
        <f t="shared" si="19"/>
        <v>64313.600000000006</v>
      </c>
      <c r="I144" s="90">
        <f t="shared" si="20"/>
        <v>66081.600000000006</v>
      </c>
      <c r="J144" s="139">
        <f t="shared" si="21"/>
        <v>67870.400000000009</v>
      </c>
      <c r="K144" s="90">
        <f t="shared" si="22"/>
        <v>95014.399999999994</v>
      </c>
      <c r="M144" s="147">
        <v>57283.199999999997</v>
      </c>
      <c r="N144" s="146">
        <f t="shared" si="23"/>
        <v>1.03</v>
      </c>
      <c r="O144" s="149">
        <v>3</v>
      </c>
    </row>
    <row r="145" spans="1:15" ht="25.25" customHeight="1">
      <c r="A145" s="86">
        <v>7401</v>
      </c>
      <c r="B145" s="87" t="s">
        <v>228</v>
      </c>
      <c r="C145" s="88" t="s">
        <v>111</v>
      </c>
      <c r="D145" s="88">
        <v>44</v>
      </c>
      <c r="E145" s="90">
        <f t="shared" si="16"/>
        <v>59009.599999999999</v>
      </c>
      <c r="F145" s="90">
        <f t="shared" si="17"/>
        <v>60777.599999999999</v>
      </c>
      <c r="G145" s="90">
        <f t="shared" si="18"/>
        <v>62545.599999999999</v>
      </c>
      <c r="H145" s="90">
        <f t="shared" si="19"/>
        <v>64313.600000000006</v>
      </c>
      <c r="I145" s="90">
        <f t="shared" si="20"/>
        <v>66081.600000000006</v>
      </c>
      <c r="J145" s="139">
        <f t="shared" si="21"/>
        <v>67870.400000000009</v>
      </c>
      <c r="K145" s="90">
        <f t="shared" si="22"/>
        <v>95014.399999999994</v>
      </c>
      <c r="M145" s="147">
        <v>57283.199999999997</v>
      </c>
      <c r="N145" s="146">
        <f t="shared" si="23"/>
        <v>1.03</v>
      </c>
      <c r="O145" s="149">
        <v>3</v>
      </c>
    </row>
    <row r="146" spans="1:15" ht="25.25" customHeight="1">
      <c r="A146" s="86">
        <v>2219</v>
      </c>
      <c r="B146" s="87" t="s">
        <v>208</v>
      </c>
      <c r="C146" s="88" t="s">
        <v>111</v>
      </c>
      <c r="D146" s="88">
        <v>44</v>
      </c>
      <c r="E146" s="90">
        <f t="shared" si="16"/>
        <v>59009.599999999999</v>
      </c>
      <c r="F146" s="90">
        <f t="shared" si="17"/>
        <v>60777.599999999999</v>
      </c>
      <c r="G146" s="90">
        <f t="shared" si="18"/>
        <v>62545.599999999999</v>
      </c>
      <c r="H146" s="90">
        <f t="shared" si="19"/>
        <v>64313.600000000006</v>
      </c>
      <c r="I146" s="90">
        <f t="shared" si="20"/>
        <v>66081.600000000006</v>
      </c>
      <c r="J146" s="139">
        <f t="shared" si="21"/>
        <v>67870.400000000009</v>
      </c>
      <c r="K146" s="90">
        <f t="shared" si="22"/>
        <v>95014.399999999994</v>
      </c>
      <c r="M146" s="147">
        <v>57283.199999999997</v>
      </c>
      <c r="N146" s="146">
        <f t="shared" si="23"/>
        <v>1.03</v>
      </c>
      <c r="O146" s="149">
        <v>3</v>
      </c>
    </row>
    <row r="147" spans="1:15" ht="25.25" customHeight="1">
      <c r="A147" s="86">
        <v>2132</v>
      </c>
      <c r="B147" s="89" t="s">
        <v>74</v>
      </c>
      <c r="C147" s="88" t="s">
        <v>111</v>
      </c>
      <c r="D147" s="88">
        <v>44</v>
      </c>
      <c r="E147" s="90">
        <f t="shared" si="16"/>
        <v>59009.599999999999</v>
      </c>
      <c r="F147" s="90">
        <f t="shared" si="17"/>
        <v>60777.599999999999</v>
      </c>
      <c r="G147" s="90">
        <f t="shared" si="18"/>
        <v>62545.599999999999</v>
      </c>
      <c r="H147" s="90">
        <f t="shared" si="19"/>
        <v>64313.600000000006</v>
      </c>
      <c r="I147" s="90">
        <f t="shared" si="20"/>
        <v>66081.600000000006</v>
      </c>
      <c r="J147" s="139">
        <f t="shared" si="21"/>
        <v>67870.400000000009</v>
      </c>
      <c r="K147" s="90">
        <f t="shared" si="22"/>
        <v>95014.399999999994</v>
      </c>
      <c r="M147" s="147">
        <v>57283.199999999997</v>
      </c>
      <c r="N147" s="146">
        <f t="shared" si="23"/>
        <v>1.03</v>
      </c>
      <c r="O147" s="149">
        <v>3</v>
      </c>
    </row>
    <row r="148" spans="1:15" ht="25.25" customHeight="1">
      <c r="A148" s="86">
        <v>2723</v>
      </c>
      <c r="B148" s="89" t="s">
        <v>76</v>
      </c>
      <c r="C148" s="88" t="s">
        <v>111</v>
      </c>
      <c r="D148" s="88">
        <v>44</v>
      </c>
      <c r="E148" s="90">
        <f t="shared" si="16"/>
        <v>59009.599999999999</v>
      </c>
      <c r="F148" s="90">
        <f t="shared" si="17"/>
        <v>60777.599999999999</v>
      </c>
      <c r="G148" s="90">
        <f t="shared" si="18"/>
        <v>62545.599999999999</v>
      </c>
      <c r="H148" s="90">
        <f t="shared" si="19"/>
        <v>64313.600000000006</v>
      </c>
      <c r="I148" s="90">
        <f t="shared" si="20"/>
        <v>66081.600000000006</v>
      </c>
      <c r="J148" s="139">
        <f t="shared" si="21"/>
        <v>67870.400000000009</v>
      </c>
      <c r="K148" s="90">
        <f t="shared" si="22"/>
        <v>95014.399999999994</v>
      </c>
      <c r="M148" s="147">
        <v>57283.199999999997</v>
      </c>
      <c r="N148" s="146">
        <f t="shared" si="23"/>
        <v>1.03</v>
      </c>
      <c r="O148" s="149">
        <v>3</v>
      </c>
    </row>
    <row r="149" spans="1:15" ht="25.25" customHeight="1">
      <c r="A149" s="82">
        <v>2490</v>
      </c>
      <c r="B149" s="77" t="s">
        <v>190</v>
      </c>
      <c r="C149" s="78" t="s">
        <v>111</v>
      </c>
      <c r="D149" s="78">
        <v>45</v>
      </c>
      <c r="E149" s="51">
        <f t="shared" si="16"/>
        <v>59446.399999999994</v>
      </c>
      <c r="F149" s="51">
        <f t="shared" si="17"/>
        <v>61235.200000000004</v>
      </c>
      <c r="G149" s="51">
        <f t="shared" si="18"/>
        <v>63003.199999999997</v>
      </c>
      <c r="H149" s="51">
        <f t="shared" si="19"/>
        <v>64792</v>
      </c>
      <c r="I149" s="51">
        <f t="shared" si="20"/>
        <v>66580.800000000003</v>
      </c>
      <c r="J149" s="138">
        <f t="shared" si="21"/>
        <v>68369.599999999991</v>
      </c>
      <c r="K149" s="51">
        <f t="shared" si="22"/>
        <v>95721.600000000006</v>
      </c>
      <c r="M149" s="147">
        <v>57720</v>
      </c>
      <c r="N149" s="146">
        <f t="shared" si="23"/>
        <v>1.03</v>
      </c>
      <c r="O149" s="149">
        <v>3</v>
      </c>
    </row>
    <row r="150" spans="1:15" ht="25.25" customHeight="1">
      <c r="A150" s="86">
        <v>2458</v>
      </c>
      <c r="B150" s="87" t="s">
        <v>68</v>
      </c>
      <c r="C150" s="88" t="s">
        <v>110</v>
      </c>
      <c r="D150" s="88">
        <v>46</v>
      </c>
      <c r="E150" s="90">
        <f t="shared" si="16"/>
        <v>61734.400000000001</v>
      </c>
      <c r="F150" s="90">
        <f t="shared" si="17"/>
        <v>63585.599999999999</v>
      </c>
      <c r="G150" s="90">
        <f t="shared" si="18"/>
        <v>65436.800000000003</v>
      </c>
      <c r="H150" s="90">
        <f t="shared" si="19"/>
        <v>67288</v>
      </c>
      <c r="I150" s="90">
        <f t="shared" si="20"/>
        <v>69139.199999999997</v>
      </c>
      <c r="J150" s="139">
        <f t="shared" si="21"/>
        <v>70990.400000000009</v>
      </c>
      <c r="K150" s="90">
        <f t="shared" si="22"/>
        <v>99382.400000000009</v>
      </c>
      <c r="M150" s="147">
        <v>59945.599999999999</v>
      </c>
      <c r="N150" s="146">
        <f t="shared" si="23"/>
        <v>1.03</v>
      </c>
      <c r="O150" s="149">
        <v>3</v>
      </c>
    </row>
    <row r="151" spans="1:15" ht="25.25" customHeight="1">
      <c r="A151" s="86">
        <v>2449</v>
      </c>
      <c r="B151" s="89" t="s">
        <v>390</v>
      </c>
      <c r="C151" s="88" t="s">
        <v>111</v>
      </c>
      <c r="D151" s="88">
        <v>46</v>
      </c>
      <c r="E151" s="90">
        <f t="shared" si="16"/>
        <v>61734.400000000001</v>
      </c>
      <c r="F151" s="90">
        <f t="shared" si="17"/>
        <v>63585.599999999999</v>
      </c>
      <c r="G151" s="90">
        <f t="shared" si="18"/>
        <v>65436.800000000003</v>
      </c>
      <c r="H151" s="90">
        <f t="shared" si="19"/>
        <v>67288</v>
      </c>
      <c r="I151" s="90">
        <f t="shared" si="20"/>
        <v>69139.199999999997</v>
      </c>
      <c r="J151" s="139">
        <f t="shared" si="21"/>
        <v>70990.400000000009</v>
      </c>
      <c r="K151" s="90">
        <f t="shared" si="22"/>
        <v>99382.400000000009</v>
      </c>
      <c r="M151" s="147">
        <v>59945.599999999999</v>
      </c>
      <c r="N151" s="146">
        <f t="shared" si="23"/>
        <v>1.03</v>
      </c>
      <c r="O151" s="149">
        <v>3</v>
      </c>
    </row>
    <row r="152" spans="1:15" ht="25.25" customHeight="1">
      <c r="A152" s="86">
        <v>2445</v>
      </c>
      <c r="B152" s="87" t="s">
        <v>153</v>
      </c>
      <c r="C152" s="88" t="s">
        <v>111</v>
      </c>
      <c r="D152" s="88">
        <v>46</v>
      </c>
      <c r="E152" s="90">
        <f t="shared" si="16"/>
        <v>61734.400000000001</v>
      </c>
      <c r="F152" s="90">
        <f t="shared" si="17"/>
        <v>63585.599999999999</v>
      </c>
      <c r="G152" s="90">
        <f t="shared" si="18"/>
        <v>65436.800000000003</v>
      </c>
      <c r="H152" s="90">
        <f t="shared" si="19"/>
        <v>67288</v>
      </c>
      <c r="I152" s="90">
        <f t="shared" si="20"/>
        <v>69139.199999999997</v>
      </c>
      <c r="J152" s="139">
        <f t="shared" si="21"/>
        <v>70990.400000000009</v>
      </c>
      <c r="K152" s="90">
        <f t="shared" si="22"/>
        <v>99382.400000000009</v>
      </c>
      <c r="M152" s="147">
        <v>59945.599999999999</v>
      </c>
      <c r="N152" s="146">
        <f t="shared" si="23"/>
        <v>1.03</v>
      </c>
      <c r="O152" s="149">
        <v>3</v>
      </c>
    </row>
    <row r="153" spans="1:15" s="67" customFormat="1" ht="25.25" customHeight="1">
      <c r="A153" s="82">
        <v>2140</v>
      </c>
      <c r="B153" s="77" t="s">
        <v>77</v>
      </c>
      <c r="C153" s="78" t="s">
        <v>111</v>
      </c>
      <c r="D153" s="78">
        <v>47</v>
      </c>
      <c r="E153" s="51">
        <f t="shared" si="16"/>
        <v>61796.800000000003</v>
      </c>
      <c r="F153" s="51">
        <f t="shared" si="17"/>
        <v>63648</v>
      </c>
      <c r="G153" s="51">
        <f t="shared" si="18"/>
        <v>65499.199999999997</v>
      </c>
      <c r="H153" s="51">
        <f t="shared" si="19"/>
        <v>67350.400000000009</v>
      </c>
      <c r="I153" s="51">
        <f t="shared" si="20"/>
        <v>69222.400000000009</v>
      </c>
      <c r="J153" s="138">
        <f t="shared" si="21"/>
        <v>71073.600000000006</v>
      </c>
      <c r="K153" s="51">
        <f t="shared" si="22"/>
        <v>99507.200000000012</v>
      </c>
      <c r="M153" s="147">
        <v>59987.199999999997</v>
      </c>
      <c r="N153" s="146">
        <f t="shared" si="23"/>
        <v>1.03</v>
      </c>
      <c r="O153" s="149">
        <v>3</v>
      </c>
    </row>
    <row r="154" spans="1:15" s="67" customFormat="1" ht="25.25" customHeight="1">
      <c r="A154" s="86">
        <v>2144</v>
      </c>
      <c r="B154" s="87" t="s">
        <v>163</v>
      </c>
      <c r="C154" s="88" t="s">
        <v>110</v>
      </c>
      <c r="D154" s="88">
        <v>48</v>
      </c>
      <c r="E154" s="90">
        <f t="shared" si="16"/>
        <v>61859.199999999997</v>
      </c>
      <c r="F154" s="90">
        <f t="shared" si="17"/>
        <v>63710.400000000001</v>
      </c>
      <c r="G154" s="90">
        <f t="shared" si="18"/>
        <v>65561.600000000006</v>
      </c>
      <c r="H154" s="90">
        <f t="shared" si="19"/>
        <v>67433.600000000006</v>
      </c>
      <c r="I154" s="90">
        <f t="shared" si="20"/>
        <v>69284.800000000003</v>
      </c>
      <c r="J154" s="139">
        <f t="shared" si="21"/>
        <v>71136</v>
      </c>
      <c r="K154" s="90">
        <f t="shared" si="22"/>
        <v>99590.400000000009</v>
      </c>
      <c r="M154" s="147">
        <v>60049.599999999999</v>
      </c>
      <c r="N154" s="146">
        <f t="shared" si="23"/>
        <v>1.03</v>
      </c>
      <c r="O154" s="149">
        <v>3</v>
      </c>
    </row>
    <row r="155" spans="1:15" s="67" customFormat="1" ht="25.25" customHeight="1">
      <c r="A155" s="82">
        <v>3000</v>
      </c>
      <c r="B155" s="77" t="s">
        <v>204</v>
      </c>
      <c r="C155" s="78" t="s">
        <v>111</v>
      </c>
      <c r="D155" s="78">
        <v>49</v>
      </c>
      <c r="E155" s="51">
        <f t="shared" si="16"/>
        <v>62275.200000000004</v>
      </c>
      <c r="F155" s="51">
        <f t="shared" si="17"/>
        <v>64147.199999999997</v>
      </c>
      <c r="G155" s="51">
        <f t="shared" si="18"/>
        <v>66019.199999999997</v>
      </c>
      <c r="H155" s="51">
        <f t="shared" si="19"/>
        <v>67870.400000000009</v>
      </c>
      <c r="I155" s="51">
        <f t="shared" si="20"/>
        <v>69742.400000000009</v>
      </c>
      <c r="J155" s="138">
        <f t="shared" si="21"/>
        <v>71614.399999999994</v>
      </c>
      <c r="K155" s="51">
        <f t="shared" si="22"/>
        <v>100256</v>
      </c>
      <c r="M155" s="147">
        <v>60465.599999999999</v>
      </c>
      <c r="N155" s="146">
        <f t="shared" si="23"/>
        <v>1.03</v>
      </c>
      <c r="O155" s="149">
        <v>3</v>
      </c>
    </row>
    <row r="156" spans="1:15" ht="25.25" customHeight="1">
      <c r="A156" s="82">
        <v>2263</v>
      </c>
      <c r="B156" s="77" t="s">
        <v>80</v>
      </c>
      <c r="C156" s="78" t="s">
        <v>111</v>
      </c>
      <c r="D156" s="78">
        <v>49</v>
      </c>
      <c r="E156" s="51">
        <f t="shared" si="16"/>
        <v>62275.200000000004</v>
      </c>
      <c r="F156" s="51">
        <f t="shared" si="17"/>
        <v>64147.199999999997</v>
      </c>
      <c r="G156" s="51">
        <f t="shared" si="18"/>
        <v>66019.199999999997</v>
      </c>
      <c r="H156" s="51">
        <f t="shared" si="19"/>
        <v>67870.400000000009</v>
      </c>
      <c r="I156" s="51">
        <f t="shared" si="20"/>
        <v>69742.400000000009</v>
      </c>
      <c r="J156" s="138">
        <f t="shared" si="21"/>
        <v>71614.399999999994</v>
      </c>
      <c r="K156" s="51">
        <f t="shared" si="22"/>
        <v>100256</v>
      </c>
      <c r="M156" s="147">
        <v>60465.599999999999</v>
      </c>
      <c r="N156" s="146">
        <f t="shared" si="23"/>
        <v>1.03</v>
      </c>
      <c r="O156" s="149">
        <v>3</v>
      </c>
    </row>
    <row r="157" spans="1:15" s="67" customFormat="1" ht="25.25" customHeight="1">
      <c r="A157" s="82">
        <v>2479</v>
      </c>
      <c r="B157" s="77" t="s">
        <v>122</v>
      </c>
      <c r="C157" s="78" t="s">
        <v>111</v>
      </c>
      <c r="D157" s="78">
        <v>49</v>
      </c>
      <c r="E157" s="51">
        <f t="shared" si="16"/>
        <v>62275.200000000004</v>
      </c>
      <c r="F157" s="51">
        <f t="shared" si="17"/>
        <v>64147.199999999997</v>
      </c>
      <c r="G157" s="51">
        <f t="shared" si="18"/>
        <v>66019.199999999997</v>
      </c>
      <c r="H157" s="51">
        <f t="shared" si="19"/>
        <v>67870.400000000009</v>
      </c>
      <c r="I157" s="51">
        <f t="shared" si="20"/>
        <v>69742.400000000009</v>
      </c>
      <c r="J157" s="138">
        <f t="shared" si="21"/>
        <v>71614.399999999994</v>
      </c>
      <c r="K157" s="51">
        <f t="shared" si="22"/>
        <v>100256</v>
      </c>
      <c r="M157" s="147">
        <v>60465.599999999999</v>
      </c>
      <c r="N157" s="146">
        <f t="shared" si="23"/>
        <v>1.03</v>
      </c>
      <c r="O157" s="149">
        <v>3</v>
      </c>
    </row>
    <row r="158" spans="1:15" s="67" customFormat="1" ht="25.25" customHeight="1">
      <c r="A158" s="82">
        <v>2267</v>
      </c>
      <c r="B158" s="77" t="s">
        <v>362</v>
      </c>
      <c r="C158" s="78" t="s">
        <v>111</v>
      </c>
      <c r="D158" s="78">
        <v>49</v>
      </c>
      <c r="E158" s="51">
        <f t="shared" si="16"/>
        <v>62275.200000000004</v>
      </c>
      <c r="F158" s="51">
        <f t="shared" si="17"/>
        <v>64147.199999999997</v>
      </c>
      <c r="G158" s="51">
        <f t="shared" si="18"/>
        <v>66019.199999999997</v>
      </c>
      <c r="H158" s="51">
        <f t="shared" si="19"/>
        <v>67870.400000000009</v>
      </c>
      <c r="I158" s="51">
        <f t="shared" si="20"/>
        <v>69742.400000000009</v>
      </c>
      <c r="J158" s="138">
        <f t="shared" si="21"/>
        <v>71614.399999999994</v>
      </c>
      <c r="K158" s="51">
        <f t="shared" si="22"/>
        <v>100256</v>
      </c>
      <c r="M158" s="147">
        <v>60465.599999999999</v>
      </c>
      <c r="N158" s="146">
        <f t="shared" si="23"/>
        <v>1.03</v>
      </c>
      <c r="O158" s="149">
        <v>3</v>
      </c>
    </row>
    <row r="159" spans="1:15" ht="25.25" customHeight="1">
      <c r="A159" s="86">
        <v>2049</v>
      </c>
      <c r="B159" s="87" t="s">
        <v>158</v>
      </c>
      <c r="C159" s="88" t="s">
        <v>111</v>
      </c>
      <c r="D159" s="88">
        <v>50</v>
      </c>
      <c r="E159" s="90">
        <f t="shared" si="16"/>
        <v>62836.800000000003</v>
      </c>
      <c r="F159" s="90">
        <f t="shared" si="17"/>
        <v>64729.599999999999</v>
      </c>
      <c r="G159" s="90">
        <f t="shared" si="18"/>
        <v>66601.600000000006</v>
      </c>
      <c r="H159" s="90">
        <f t="shared" si="19"/>
        <v>68494.399999999994</v>
      </c>
      <c r="I159" s="90">
        <f t="shared" si="20"/>
        <v>70387.200000000012</v>
      </c>
      <c r="J159" s="139">
        <f t="shared" si="21"/>
        <v>72259.199999999997</v>
      </c>
      <c r="K159" s="90">
        <f t="shared" si="22"/>
        <v>101171.2</v>
      </c>
      <c r="M159" s="147">
        <v>61006.399999999994</v>
      </c>
      <c r="N159" s="146">
        <f t="shared" si="23"/>
        <v>1.03</v>
      </c>
      <c r="O159" s="149">
        <v>3</v>
      </c>
    </row>
    <row r="160" spans="1:15" ht="25.25" customHeight="1">
      <c r="A160" s="86">
        <v>3015</v>
      </c>
      <c r="B160" s="87" t="s">
        <v>360</v>
      </c>
      <c r="C160" s="88" t="s">
        <v>111</v>
      </c>
      <c r="D160" s="88">
        <v>50</v>
      </c>
      <c r="E160" s="90">
        <f t="shared" si="16"/>
        <v>62836.800000000003</v>
      </c>
      <c r="F160" s="90">
        <f t="shared" si="17"/>
        <v>64729.599999999999</v>
      </c>
      <c r="G160" s="90">
        <f t="shared" si="18"/>
        <v>66601.600000000006</v>
      </c>
      <c r="H160" s="90">
        <f t="shared" si="19"/>
        <v>68494.399999999994</v>
      </c>
      <c r="I160" s="156">
        <f t="shared" si="20"/>
        <v>70387.200000000012</v>
      </c>
      <c r="J160" s="139">
        <f t="shared" si="21"/>
        <v>72259.199999999997</v>
      </c>
      <c r="K160" s="157">
        <f t="shared" si="22"/>
        <v>101171.2</v>
      </c>
      <c r="M160" s="147">
        <v>61006.399999999994</v>
      </c>
      <c r="N160" s="146">
        <f t="shared" si="23"/>
        <v>1.03</v>
      </c>
      <c r="O160" s="149">
        <v>3</v>
      </c>
    </row>
    <row r="161" spans="1:15" ht="25.25" customHeight="1">
      <c r="A161" s="86">
        <v>3026</v>
      </c>
      <c r="B161" s="87" t="s">
        <v>393</v>
      </c>
      <c r="C161" s="88" t="s">
        <v>111</v>
      </c>
      <c r="D161" s="88">
        <v>50</v>
      </c>
      <c r="E161" s="90">
        <f t="shared" si="16"/>
        <v>62836.800000000003</v>
      </c>
      <c r="F161" s="90">
        <f t="shared" si="17"/>
        <v>64729.599999999999</v>
      </c>
      <c r="G161" s="90">
        <f t="shared" si="18"/>
        <v>66601.600000000006</v>
      </c>
      <c r="H161" s="90">
        <f t="shared" si="19"/>
        <v>68494.399999999994</v>
      </c>
      <c r="I161" s="90">
        <f t="shared" si="20"/>
        <v>70387.200000000012</v>
      </c>
      <c r="J161" s="139">
        <f t="shared" si="21"/>
        <v>72259.199999999997</v>
      </c>
      <c r="K161" s="90">
        <f t="shared" si="22"/>
        <v>101171.2</v>
      </c>
      <c r="M161" s="147">
        <v>61006.399999999994</v>
      </c>
      <c r="N161" s="146">
        <f t="shared" si="23"/>
        <v>1.03</v>
      </c>
      <c r="O161" s="149">
        <v>3</v>
      </c>
    </row>
    <row r="162" spans="1:15" s="67" customFormat="1" ht="25.25" customHeight="1">
      <c r="A162" s="82">
        <v>2753</v>
      </c>
      <c r="B162" s="77" t="s">
        <v>143</v>
      </c>
      <c r="C162" s="78" t="s">
        <v>111</v>
      </c>
      <c r="D162" s="78">
        <v>51</v>
      </c>
      <c r="E162" s="51">
        <f t="shared" si="16"/>
        <v>63377.599999999999</v>
      </c>
      <c r="F162" s="51">
        <f t="shared" si="17"/>
        <v>65270.400000000001</v>
      </c>
      <c r="G162" s="51">
        <f t="shared" si="18"/>
        <v>67184</v>
      </c>
      <c r="H162" s="51">
        <f t="shared" si="19"/>
        <v>69076.800000000003</v>
      </c>
      <c r="I162" s="51">
        <f t="shared" si="20"/>
        <v>70990.400000000009</v>
      </c>
      <c r="J162" s="138">
        <f t="shared" si="21"/>
        <v>72883.199999999997</v>
      </c>
      <c r="K162" s="51">
        <f t="shared" si="22"/>
        <v>102044.8</v>
      </c>
      <c r="M162" s="147">
        <v>61526.399999999994</v>
      </c>
      <c r="N162" s="146">
        <f t="shared" si="23"/>
        <v>1.03</v>
      </c>
      <c r="O162" s="149">
        <v>3</v>
      </c>
    </row>
    <row r="163" spans="1:15" ht="25.25" customHeight="1">
      <c r="A163" s="82">
        <v>2491</v>
      </c>
      <c r="B163" s="77" t="s">
        <v>63</v>
      </c>
      <c r="C163" s="78" t="s">
        <v>111</v>
      </c>
      <c r="D163" s="78">
        <v>51</v>
      </c>
      <c r="E163" s="51">
        <f t="shared" si="16"/>
        <v>63377.599999999999</v>
      </c>
      <c r="F163" s="51">
        <f t="shared" si="17"/>
        <v>65270.400000000001</v>
      </c>
      <c r="G163" s="51">
        <f t="shared" si="18"/>
        <v>67184</v>
      </c>
      <c r="H163" s="51">
        <f t="shared" si="19"/>
        <v>69076.800000000003</v>
      </c>
      <c r="I163" s="51">
        <f t="shared" si="20"/>
        <v>70990.400000000009</v>
      </c>
      <c r="J163" s="138">
        <f t="shared" si="21"/>
        <v>72883.199999999997</v>
      </c>
      <c r="K163" s="51">
        <f t="shared" si="22"/>
        <v>102044.8</v>
      </c>
      <c r="M163" s="147">
        <v>61526.399999999994</v>
      </c>
      <c r="N163" s="146">
        <f t="shared" si="23"/>
        <v>1.03</v>
      </c>
      <c r="O163" s="149">
        <v>3</v>
      </c>
    </row>
    <row r="164" spans="1:15" ht="25.25" customHeight="1">
      <c r="A164" s="82">
        <v>2221</v>
      </c>
      <c r="B164" s="77" t="s">
        <v>162</v>
      </c>
      <c r="C164" s="78" t="s">
        <v>111</v>
      </c>
      <c r="D164" s="78">
        <v>51</v>
      </c>
      <c r="E164" s="51">
        <f t="shared" si="16"/>
        <v>63377.599999999999</v>
      </c>
      <c r="F164" s="51">
        <f t="shared" si="17"/>
        <v>65270.400000000001</v>
      </c>
      <c r="G164" s="51">
        <f t="shared" si="18"/>
        <v>67184</v>
      </c>
      <c r="H164" s="51">
        <f t="shared" si="19"/>
        <v>69076.800000000003</v>
      </c>
      <c r="I164" s="51">
        <f t="shared" si="20"/>
        <v>70990.400000000009</v>
      </c>
      <c r="J164" s="138">
        <f t="shared" si="21"/>
        <v>72883.199999999997</v>
      </c>
      <c r="K164" s="51">
        <f t="shared" si="22"/>
        <v>102044.8</v>
      </c>
      <c r="M164" s="147">
        <v>61526.399999999994</v>
      </c>
      <c r="N164" s="146">
        <f t="shared" si="23"/>
        <v>1.03</v>
      </c>
      <c r="O164" s="149">
        <v>3</v>
      </c>
    </row>
    <row r="165" spans="1:15" s="67" customFormat="1" ht="25.25" customHeight="1">
      <c r="A165" s="86">
        <v>2485</v>
      </c>
      <c r="B165" s="87" t="s">
        <v>84</v>
      </c>
      <c r="C165" s="88" t="s">
        <v>111</v>
      </c>
      <c r="D165" s="88">
        <v>52</v>
      </c>
      <c r="E165" s="90">
        <f t="shared" si="16"/>
        <v>65020.800000000003</v>
      </c>
      <c r="F165" s="90">
        <f t="shared" si="17"/>
        <v>66976</v>
      </c>
      <c r="G165" s="90">
        <f t="shared" si="18"/>
        <v>68931.199999999997</v>
      </c>
      <c r="H165" s="90">
        <f t="shared" si="19"/>
        <v>70865.600000000006</v>
      </c>
      <c r="I165" s="90">
        <f t="shared" si="20"/>
        <v>72820.800000000003</v>
      </c>
      <c r="J165" s="139">
        <f t="shared" si="21"/>
        <v>74776</v>
      </c>
      <c r="K165" s="90">
        <f t="shared" si="22"/>
        <v>104686.39999999999</v>
      </c>
      <c r="M165" s="147">
        <v>63128</v>
      </c>
      <c r="N165" s="146">
        <f t="shared" si="23"/>
        <v>1.03</v>
      </c>
      <c r="O165" s="149">
        <v>3</v>
      </c>
    </row>
    <row r="166" spans="1:15" ht="25.25" customHeight="1">
      <c r="A166" s="86">
        <v>2306</v>
      </c>
      <c r="B166" s="87" t="s">
        <v>88</v>
      </c>
      <c r="C166" s="88" t="s">
        <v>111</v>
      </c>
      <c r="D166" s="88">
        <v>52</v>
      </c>
      <c r="E166" s="90">
        <f t="shared" si="16"/>
        <v>65020.800000000003</v>
      </c>
      <c r="F166" s="90">
        <f t="shared" si="17"/>
        <v>66976</v>
      </c>
      <c r="G166" s="90">
        <f t="shared" si="18"/>
        <v>68931.199999999997</v>
      </c>
      <c r="H166" s="90">
        <f t="shared" si="19"/>
        <v>70865.600000000006</v>
      </c>
      <c r="I166" s="90">
        <f t="shared" si="20"/>
        <v>72820.800000000003</v>
      </c>
      <c r="J166" s="139">
        <f t="shared" si="21"/>
        <v>74776</v>
      </c>
      <c r="K166" s="90">
        <f t="shared" si="22"/>
        <v>104686.39999999999</v>
      </c>
      <c r="M166" s="147">
        <v>63128</v>
      </c>
      <c r="N166" s="146">
        <f t="shared" si="23"/>
        <v>1.03</v>
      </c>
      <c r="O166" s="149">
        <v>3</v>
      </c>
    </row>
    <row r="167" spans="1:15" s="67" customFormat="1" ht="25.25" customHeight="1">
      <c r="A167" s="82">
        <v>2053</v>
      </c>
      <c r="B167" s="77" t="s">
        <v>136</v>
      </c>
      <c r="C167" s="78" t="s">
        <v>111</v>
      </c>
      <c r="D167" s="78">
        <v>53</v>
      </c>
      <c r="E167" s="51">
        <f t="shared" si="16"/>
        <v>65561.600000000006</v>
      </c>
      <c r="F167" s="51">
        <f t="shared" si="17"/>
        <v>67537.599999999991</v>
      </c>
      <c r="G167" s="51">
        <f t="shared" si="18"/>
        <v>69492.799999999988</v>
      </c>
      <c r="H167" s="51">
        <f t="shared" si="19"/>
        <v>71468.800000000003</v>
      </c>
      <c r="I167" s="51">
        <f t="shared" si="20"/>
        <v>73424</v>
      </c>
      <c r="J167" s="138">
        <f t="shared" si="21"/>
        <v>75400</v>
      </c>
      <c r="K167" s="51">
        <f t="shared" si="22"/>
        <v>105560</v>
      </c>
      <c r="M167" s="147">
        <v>63648</v>
      </c>
      <c r="N167" s="146">
        <f t="shared" si="23"/>
        <v>1.03</v>
      </c>
      <c r="O167" s="149">
        <v>3</v>
      </c>
    </row>
    <row r="168" spans="1:15" s="67" customFormat="1" ht="25.25" customHeight="1">
      <c r="A168" s="82">
        <v>2463</v>
      </c>
      <c r="B168" s="79" t="s">
        <v>81</v>
      </c>
      <c r="C168" s="78" t="s">
        <v>111</v>
      </c>
      <c r="D168" s="78">
        <v>53</v>
      </c>
      <c r="E168" s="51">
        <f t="shared" si="16"/>
        <v>65561.600000000006</v>
      </c>
      <c r="F168" s="51">
        <f t="shared" si="17"/>
        <v>67537.599999999991</v>
      </c>
      <c r="G168" s="51">
        <f t="shared" si="18"/>
        <v>69492.799999999988</v>
      </c>
      <c r="H168" s="51">
        <f t="shared" si="19"/>
        <v>71468.800000000003</v>
      </c>
      <c r="I168" s="51">
        <f t="shared" si="20"/>
        <v>73424</v>
      </c>
      <c r="J168" s="138">
        <f t="shared" si="21"/>
        <v>75400</v>
      </c>
      <c r="K168" s="51">
        <f t="shared" si="22"/>
        <v>105560</v>
      </c>
      <c r="M168" s="147">
        <v>63648</v>
      </c>
      <c r="N168" s="146">
        <f t="shared" si="23"/>
        <v>1.03</v>
      </c>
      <c r="O168" s="149">
        <v>3</v>
      </c>
    </row>
    <row r="169" spans="1:15" s="67" customFormat="1" ht="25.25" customHeight="1">
      <c r="A169" s="82">
        <v>2532</v>
      </c>
      <c r="B169" s="77" t="s">
        <v>198</v>
      </c>
      <c r="C169" s="78" t="s">
        <v>111</v>
      </c>
      <c r="D169" s="78">
        <v>53</v>
      </c>
      <c r="E169" s="51">
        <f t="shared" si="16"/>
        <v>65561.600000000006</v>
      </c>
      <c r="F169" s="51">
        <f t="shared" si="17"/>
        <v>67537.599999999991</v>
      </c>
      <c r="G169" s="51">
        <f t="shared" si="18"/>
        <v>69492.799999999988</v>
      </c>
      <c r="H169" s="51">
        <f t="shared" si="19"/>
        <v>71468.800000000003</v>
      </c>
      <c r="I169" s="51">
        <f t="shared" si="20"/>
        <v>73424</v>
      </c>
      <c r="J169" s="138">
        <f t="shared" si="21"/>
        <v>75400</v>
      </c>
      <c r="K169" s="51">
        <f t="shared" si="22"/>
        <v>105560</v>
      </c>
      <c r="M169" s="147">
        <v>63648</v>
      </c>
      <c r="N169" s="146">
        <f t="shared" si="23"/>
        <v>1.03</v>
      </c>
      <c r="O169" s="149">
        <v>3</v>
      </c>
    </row>
    <row r="170" spans="1:15" ht="25.25" customHeight="1">
      <c r="A170" s="86">
        <v>2706</v>
      </c>
      <c r="B170" s="87" t="s">
        <v>70</v>
      </c>
      <c r="C170" s="88" t="s">
        <v>111</v>
      </c>
      <c r="D170" s="88">
        <v>54</v>
      </c>
      <c r="E170" s="90">
        <f t="shared" si="16"/>
        <v>67745.600000000006</v>
      </c>
      <c r="F170" s="90">
        <f t="shared" si="17"/>
        <v>69784</v>
      </c>
      <c r="G170" s="90">
        <f t="shared" si="18"/>
        <v>71801.600000000006</v>
      </c>
      <c r="H170" s="90">
        <f t="shared" si="19"/>
        <v>73840</v>
      </c>
      <c r="I170" s="90">
        <f t="shared" si="20"/>
        <v>75878.399999999994</v>
      </c>
      <c r="J170" s="139">
        <f t="shared" si="21"/>
        <v>77916.800000000003</v>
      </c>
      <c r="K170" s="90">
        <f t="shared" si="22"/>
        <v>109075.2</v>
      </c>
      <c r="M170" s="147">
        <v>65769.600000000006</v>
      </c>
      <c r="N170" s="146">
        <f t="shared" si="23"/>
        <v>1.03</v>
      </c>
      <c r="O170" s="149">
        <v>3</v>
      </c>
    </row>
    <row r="171" spans="1:15" ht="25.25" customHeight="1">
      <c r="A171" s="86">
        <v>2720</v>
      </c>
      <c r="B171" s="87" t="s">
        <v>71</v>
      </c>
      <c r="C171" s="88" t="s">
        <v>111</v>
      </c>
      <c r="D171" s="88">
        <v>54</v>
      </c>
      <c r="E171" s="90">
        <f t="shared" si="16"/>
        <v>67745.600000000006</v>
      </c>
      <c r="F171" s="90">
        <f t="shared" si="17"/>
        <v>69784</v>
      </c>
      <c r="G171" s="90">
        <f t="shared" si="18"/>
        <v>71801.600000000006</v>
      </c>
      <c r="H171" s="90">
        <f t="shared" si="19"/>
        <v>73840</v>
      </c>
      <c r="I171" s="90">
        <f t="shared" si="20"/>
        <v>75878.399999999994</v>
      </c>
      <c r="J171" s="139">
        <f t="shared" si="21"/>
        <v>77916.800000000003</v>
      </c>
      <c r="K171" s="90">
        <f t="shared" si="22"/>
        <v>109075.2</v>
      </c>
      <c r="M171" s="147">
        <v>65769.600000000006</v>
      </c>
      <c r="N171" s="146">
        <f t="shared" si="23"/>
        <v>1.03</v>
      </c>
      <c r="O171" s="149">
        <v>3</v>
      </c>
    </row>
    <row r="172" spans="1:15" s="67" customFormat="1" ht="25.25" customHeight="1">
      <c r="A172" s="82">
        <v>2494</v>
      </c>
      <c r="B172" s="77" t="s">
        <v>165</v>
      </c>
      <c r="C172" s="78" t="s">
        <v>111</v>
      </c>
      <c r="D172" s="78">
        <v>55</v>
      </c>
      <c r="E172" s="51">
        <f t="shared" si="16"/>
        <v>68182.400000000009</v>
      </c>
      <c r="F172" s="51">
        <f t="shared" si="17"/>
        <v>70220.800000000003</v>
      </c>
      <c r="G172" s="51">
        <f t="shared" si="18"/>
        <v>72280</v>
      </c>
      <c r="H172" s="51">
        <f t="shared" si="19"/>
        <v>74318.399999999994</v>
      </c>
      <c r="I172" s="51">
        <f t="shared" si="20"/>
        <v>76356.800000000003</v>
      </c>
      <c r="J172" s="138">
        <f t="shared" si="21"/>
        <v>78416</v>
      </c>
      <c r="K172" s="51">
        <f t="shared" si="22"/>
        <v>109782.40000000001</v>
      </c>
      <c r="M172" s="147">
        <v>66206.399999999994</v>
      </c>
      <c r="N172" s="146">
        <f t="shared" si="23"/>
        <v>1.03</v>
      </c>
      <c r="O172" s="149">
        <v>3</v>
      </c>
    </row>
    <row r="173" spans="1:15" ht="25.25" customHeight="1">
      <c r="A173" s="86">
        <v>2621</v>
      </c>
      <c r="B173" s="89" t="s">
        <v>128</v>
      </c>
      <c r="C173" s="88" t="s">
        <v>111</v>
      </c>
      <c r="D173" s="88">
        <v>56</v>
      </c>
      <c r="E173" s="90">
        <f t="shared" si="16"/>
        <v>70491.199999999997</v>
      </c>
      <c r="F173" s="90">
        <f t="shared" si="17"/>
        <v>72612.799999999988</v>
      </c>
      <c r="G173" s="90">
        <f t="shared" si="18"/>
        <v>74713.600000000006</v>
      </c>
      <c r="H173" s="90">
        <f t="shared" si="19"/>
        <v>76835.199999999997</v>
      </c>
      <c r="I173" s="90">
        <f t="shared" si="20"/>
        <v>78956.800000000003</v>
      </c>
      <c r="J173" s="139">
        <f t="shared" si="21"/>
        <v>81057.599999999991</v>
      </c>
      <c r="K173" s="90">
        <f t="shared" si="22"/>
        <v>113484.8</v>
      </c>
      <c r="M173" s="147">
        <v>68432</v>
      </c>
      <c r="N173" s="146">
        <f t="shared" si="23"/>
        <v>1.03</v>
      </c>
      <c r="O173" s="149">
        <v>3</v>
      </c>
    </row>
    <row r="174" spans="1:15" ht="25.25" customHeight="1">
      <c r="A174" s="82">
        <v>2470</v>
      </c>
      <c r="B174" s="77" t="s">
        <v>87</v>
      </c>
      <c r="C174" s="78" t="s">
        <v>111</v>
      </c>
      <c r="D174" s="78">
        <v>57</v>
      </c>
      <c r="E174" s="51">
        <f t="shared" si="16"/>
        <v>71011.199999999997</v>
      </c>
      <c r="F174" s="51">
        <f t="shared" si="17"/>
        <v>73132.799999999988</v>
      </c>
      <c r="G174" s="51">
        <f t="shared" si="18"/>
        <v>75275.199999999997</v>
      </c>
      <c r="H174" s="51">
        <f t="shared" si="19"/>
        <v>77396.800000000003</v>
      </c>
      <c r="I174" s="51">
        <f t="shared" si="20"/>
        <v>79539.199999999997</v>
      </c>
      <c r="J174" s="138">
        <f t="shared" si="21"/>
        <v>81660.800000000003</v>
      </c>
      <c r="K174" s="51">
        <f t="shared" si="22"/>
        <v>114316.8</v>
      </c>
      <c r="M174" s="147">
        <v>68952</v>
      </c>
      <c r="N174" s="146">
        <f t="shared" si="23"/>
        <v>1.03</v>
      </c>
      <c r="O174" s="149">
        <v>3</v>
      </c>
    </row>
    <row r="175" spans="1:15" ht="25.25" customHeight="1">
      <c r="A175" s="86">
        <v>2159</v>
      </c>
      <c r="B175" s="87" t="s">
        <v>182</v>
      </c>
      <c r="C175" s="88" t="s">
        <v>111</v>
      </c>
      <c r="D175" s="88">
        <v>58</v>
      </c>
      <c r="E175" s="90">
        <f t="shared" si="16"/>
        <v>71572.799999999988</v>
      </c>
      <c r="F175" s="90">
        <f t="shared" si="17"/>
        <v>73715.199999999997</v>
      </c>
      <c r="G175" s="90">
        <f t="shared" si="18"/>
        <v>75857.599999999991</v>
      </c>
      <c r="H175" s="90">
        <f t="shared" si="19"/>
        <v>78020.800000000003</v>
      </c>
      <c r="I175" s="90">
        <f t="shared" si="20"/>
        <v>80163.199999999997</v>
      </c>
      <c r="J175" s="139">
        <f t="shared" si="21"/>
        <v>82305.600000000006</v>
      </c>
      <c r="K175" s="90">
        <f t="shared" si="22"/>
        <v>115232</v>
      </c>
      <c r="M175" s="147">
        <v>69492.799999999988</v>
      </c>
      <c r="N175" s="146">
        <f t="shared" si="23"/>
        <v>1.03</v>
      </c>
      <c r="O175" s="149">
        <v>3</v>
      </c>
    </row>
    <row r="176" spans="1:15" ht="25.25" customHeight="1">
      <c r="A176" s="82">
        <v>2066</v>
      </c>
      <c r="B176" s="77" t="s">
        <v>202</v>
      </c>
      <c r="C176" s="78" t="s">
        <v>111</v>
      </c>
      <c r="D176" s="78">
        <v>59</v>
      </c>
      <c r="E176" s="51">
        <f t="shared" si="16"/>
        <v>72113.600000000006</v>
      </c>
      <c r="F176" s="51">
        <f t="shared" si="17"/>
        <v>74276.800000000003</v>
      </c>
      <c r="G176" s="51">
        <f t="shared" si="18"/>
        <v>76440</v>
      </c>
      <c r="H176" s="51">
        <f t="shared" si="19"/>
        <v>78603.199999999997</v>
      </c>
      <c r="I176" s="51">
        <f t="shared" si="20"/>
        <v>80766.399999999994</v>
      </c>
      <c r="J176" s="138">
        <f t="shared" si="21"/>
        <v>82929.599999999991</v>
      </c>
      <c r="K176" s="51">
        <f t="shared" si="22"/>
        <v>116105.60000000001</v>
      </c>
      <c r="M176" s="147">
        <v>70012.799999999988</v>
      </c>
      <c r="N176" s="146">
        <f t="shared" si="23"/>
        <v>1.03</v>
      </c>
      <c r="O176" s="149">
        <v>3</v>
      </c>
    </row>
    <row r="177" spans="1:15" ht="25.25" customHeight="1">
      <c r="A177" s="82">
        <v>2266</v>
      </c>
      <c r="B177" s="77" t="s">
        <v>117</v>
      </c>
      <c r="C177" s="78" t="s">
        <v>111</v>
      </c>
      <c r="D177" s="78">
        <v>59</v>
      </c>
      <c r="E177" s="51">
        <f t="shared" si="16"/>
        <v>72113.600000000006</v>
      </c>
      <c r="F177" s="51">
        <f t="shared" si="17"/>
        <v>74276.800000000003</v>
      </c>
      <c r="G177" s="51">
        <f t="shared" si="18"/>
        <v>76440</v>
      </c>
      <c r="H177" s="51">
        <f t="shared" si="19"/>
        <v>78603.199999999997</v>
      </c>
      <c r="I177" s="51">
        <f t="shared" si="20"/>
        <v>80766.399999999994</v>
      </c>
      <c r="J177" s="138">
        <f t="shared" si="21"/>
        <v>82929.599999999991</v>
      </c>
      <c r="K177" s="51">
        <f t="shared" si="22"/>
        <v>116105.60000000001</v>
      </c>
      <c r="M177" s="147">
        <v>70012.799999999988</v>
      </c>
      <c r="N177" s="146">
        <f t="shared" si="23"/>
        <v>1.03</v>
      </c>
      <c r="O177" s="149">
        <v>3</v>
      </c>
    </row>
    <row r="178" spans="1:15" ht="25.25" customHeight="1">
      <c r="A178" s="82">
        <v>3001</v>
      </c>
      <c r="B178" s="77" t="s">
        <v>203</v>
      </c>
      <c r="C178" s="78" t="s">
        <v>111</v>
      </c>
      <c r="D178" s="78">
        <v>59</v>
      </c>
      <c r="E178" s="51">
        <f t="shared" si="16"/>
        <v>72113.600000000006</v>
      </c>
      <c r="F178" s="51">
        <f t="shared" si="17"/>
        <v>74276.800000000003</v>
      </c>
      <c r="G178" s="51">
        <f t="shared" si="18"/>
        <v>76440</v>
      </c>
      <c r="H178" s="51">
        <f t="shared" si="19"/>
        <v>78603.199999999997</v>
      </c>
      <c r="I178" s="51">
        <f t="shared" si="20"/>
        <v>80766.399999999994</v>
      </c>
      <c r="J178" s="138">
        <f t="shared" si="21"/>
        <v>82929.599999999991</v>
      </c>
      <c r="K178" s="51">
        <f t="shared" si="22"/>
        <v>116105.60000000001</v>
      </c>
      <c r="M178" s="147">
        <v>70012.799999999988</v>
      </c>
      <c r="N178" s="146">
        <f t="shared" si="23"/>
        <v>1.03</v>
      </c>
      <c r="O178" s="149">
        <v>3</v>
      </c>
    </row>
    <row r="179" spans="1:15" ht="25.25" customHeight="1">
      <c r="A179" s="82">
        <v>2576</v>
      </c>
      <c r="B179" s="77" t="s">
        <v>137</v>
      </c>
      <c r="C179" s="78" t="s">
        <v>111</v>
      </c>
      <c r="D179" s="78">
        <v>59</v>
      </c>
      <c r="E179" s="51">
        <f t="shared" si="16"/>
        <v>72113.600000000006</v>
      </c>
      <c r="F179" s="51">
        <f t="shared" si="17"/>
        <v>74276.800000000003</v>
      </c>
      <c r="G179" s="51">
        <f t="shared" si="18"/>
        <v>76440</v>
      </c>
      <c r="H179" s="51">
        <f t="shared" si="19"/>
        <v>78603.199999999997</v>
      </c>
      <c r="I179" s="51">
        <f t="shared" si="20"/>
        <v>80766.399999999994</v>
      </c>
      <c r="J179" s="138">
        <f t="shared" si="21"/>
        <v>82929.599999999991</v>
      </c>
      <c r="K179" s="51">
        <f t="shared" si="22"/>
        <v>116105.60000000001</v>
      </c>
      <c r="M179" s="147">
        <v>70012.799999999988</v>
      </c>
      <c r="N179" s="146">
        <f t="shared" si="23"/>
        <v>1.03</v>
      </c>
      <c r="O179" s="149">
        <v>3</v>
      </c>
    </row>
    <row r="180" spans="1:15" ht="25.25" customHeight="1">
      <c r="A180" s="82">
        <v>2550</v>
      </c>
      <c r="B180" s="77" t="s">
        <v>371</v>
      </c>
      <c r="C180" s="78" t="s">
        <v>111</v>
      </c>
      <c r="D180" s="78">
        <v>59</v>
      </c>
      <c r="E180" s="51">
        <f t="shared" si="16"/>
        <v>72113.600000000006</v>
      </c>
      <c r="F180" s="51">
        <f t="shared" si="17"/>
        <v>74276.800000000003</v>
      </c>
      <c r="G180" s="51">
        <f t="shared" si="18"/>
        <v>76440</v>
      </c>
      <c r="H180" s="51">
        <f t="shared" si="19"/>
        <v>78603.199999999997</v>
      </c>
      <c r="I180" s="51">
        <f t="shared" si="20"/>
        <v>80766.399999999994</v>
      </c>
      <c r="J180" s="138">
        <f t="shared" si="21"/>
        <v>82929.599999999991</v>
      </c>
      <c r="K180" s="51">
        <f t="shared" si="22"/>
        <v>116105.60000000001</v>
      </c>
      <c r="M180" s="147">
        <v>70012.799999999988</v>
      </c>
      <c r="N180" s="146">
        <f t="shared" si="23"/>
        <v>1.03</v>
      </c>
      <c r="O180" s="149">
        <v>3</v>
      </c>
    </row>
    <row r="181" spans="1:15" ht="25.25" customHeight="1">
      <c r="A181" s="82">
        <v>2157</v>
      </c>
      <c r="B181" s="77" t="s">
        <v>159</v>
      </c>
      <c r="C181" s="78" t="s">
        <v>111</v>
      </c>
      <c r="D181" s="78">
        <v>59</v>
      </c>
      <c r="E181" s="51">
        <f t="shared" si="16"/>
        <v>72113.600000000006</v>
      </c>
      <c r="F181" s="51">
        <f t="shared" si="17"/>
        <v>74276.800000000003</v>
      </c>
      <c r="G181" s="51">
        <f t="shared" si="18"/>
        <v>76440</v>
      </c>
      <c r="H181" s="51">
        <f t="shared" si="19"/>
        <v>78603.199999999997</v>
      </c>
      <c r="I181" s="51">
        <f t="shared" si="20"/>
        <v>80766.399999999994</v>
      </c>
      <c r="J181" s="138">
        <f t="shared" si="21"/>
        <v>82929.599999999991</v>
      </c>
      <c r="K181" s="51">
        <f t="shared" si="22"/>
        <v>116105.60000000001</v>
      </c>
      <c r="M181" s="147">
        <v>70012.799999999988</v>
      </c>
      <c r="N181" s="146">
        <f t="shared" si="23"/>
        <v>1.03</v>
      </c>
      <c r="O181" s="149">
        <v>3</v>
      </c>
    </row>
    <row r="182" spans="1:15" ht="25.25" customHeight="1">
      <c r="A182" s="86">
        <v>2141</v>
      </c>
      <c r="B182" s="87" t="s">
        <v>156</v>
      </c>
      <c r="C182" s="88" t="s">
        <v>111</v>
      </c>
      <c r="D182" s="88">
        <v>60</v>
      </c>
      <c r="E182" s="90">
        <f t="shared" si="16"/>
        <v>73216</v>
      </c>
      <c r="F182" s="90">
        <f t="shared" si="17"/>
        <v>75420.800000000003</v>
      </c>
      <c r="G182" s="90">
        <f t="shared" si="18"/>
        <v>77604.800000000003</v>
      </c>
      <c r="H182" s="90">
        <f t="shared" si="19"/>
        <v>79809.599999999991</v>
      </c>
      <c r="I182" s="90">
        <f t="shared" si="20"/>
        <v>81993.600000000006</v>
      </c>
      <c r="J182" s="139">
        <f t="shared" si="21"/>
        <v>84198.399999999994</v>
      </c>
      <c r="K182" s="90">
        <f t="shared" si="22"/>
        <v>117873.60000000001</v>
      </c>
      <c r="M182" s="147">
        <v>71073.600000000006</v>
      </c>
      <c r="N182" s="146">
        <f t="shared" si="23"/>
        <v>1.03</v>
      </c>
      <c r="O182" s="149">
        <v>3</v>
      </c>
    </row>
    <row r="183" spans="1:15" ht="25.25" customHeight="1">
      <c r="A183" s="86">
        <v>2154</v>
      </c>
      <c r="B183" s="87" t="s">
        <v>138</v>
      </c>
      <c r="C183" s="88" t="s">
        <v>111</v>
      </c>
      <c r="D183" s="88">
        <v>60</v>
      </c>
      <c r="E183" s="90">
        <f t="shared" si="16"/>
        <v>73216</v>
      </c>
      <c r="F183" s="90">
        <f t="shared" si="17"/>
        <v>75420.800000000003</v>
      </c>
      <c r="G183" s="90">
        <f t="shared" si="18"/>
        <v>77604.800000000003</v>
      </c>
      <c r="H183" s="90">
        <f t="shared" si="19"/>
        <v>79809.599999999991</v>
      </c>
      <c r="I183" s="90">
        <f t="shared" si="20"/>
        <v>81993.600000000006</v>
      </c>
      <c r="J183" s="139">
        <f t="shared" si="21"/>
        <v>84198.399999999994</v>
      </c>
      <c r="K183" s="90">
        <f t="shared" si="22"/>
        <v>117873.60000000001</v>
      </c>
      <c r="M183" s="147">
        <v>71073.600000000006</v>
      </c>
      <c r="N183" s="146">
        <f t="shared" si="23"/>
        <v>1.03</v>
      </c>
      <c r="O183" s="149">
        <v>3</v>
      </c>
    </row>
    <row r="184" spans="1:15" ht="25.25" customHeight="1">
      <c r="A184" s="82">
        <v>2143</v>
      </c>
      <c r="B184" s="77" t="s">
        <v>173</v>
      </c>
      <c r="C184" s="78" t="s">
        <v>111</v>
      </c>
      <c r="D184" s="78">
        <v>61</v>
      </c>
      <c r="E184" s="51">
        <f t="shared" si="16"/>
        <v>78956.800000000003</v>
      </c>
      <c r="F184" s="51">
        <f t="shared" si="17"/>
        <v>81328</v>
      </c>
      <c r="G184" s="51">
        <f t="shared" si="18"/>
        <v>83699.199999999997</v>
      </c>
      <c r="H184" s="51">
        <f t="shared" si="19"/>
        <v>86070.400000000009</v>
      </c>
      <c r="I184" s="51">
        <f t="shared" si="20"/>
        <v>88441.600000000006</v>
      </c>
      <c r="J184" s="138">
        <f t="shared" si="21"/>
        <v>90792</v>
      </c>
      <c r="K184" s="51">
        <f t="shared" si="22"/>
        <v>127108.8</v>
      </c>
      <c r="M184" s="147">
        <v>76648</v>
      </c>
      <c r="N184" s="146">
        <f t="shared" si="23"/>
        <v>1.03</v>
      </c>
      <c r="O184" s="149">
        <v>3</v>
      </c>
    </row>
    <row r="185" spans="1:15" ht="25.25" customHeight="1">
      <c r="A185" s="82">
        <v>2549</v>
      </c>
      <c r="B185" s="77" t="s">
        <v>164</v>
      </c>
      <c r="C185" s="78" t="s">
        <v>111</v>
      </c>
      <c r="D185" s="78">
        <v>61</v>
      </c>
      <c r="E185" s="51">
        <f t="shared" si="16"/>
        <v>78956.800000000003</v>
      </c>
      <c r="F185" s="51">
        <f t="shared" si="17"/>
        <v>81328</v>
      </c>
      <c r="G185" s="51">
        <f t="shared" si="18"/>
        <v>83699.199999999997</v>
      </c>
      <c r="H185" s="51">
        <f t="shared" si="19"/>
        <v>86070.400000000009</v>
      </c>
      <c r="I185" s="51">
        <f t="shared" si="20"/>
        <v>88441.600000000006</v>
      </c>
      <c r="J185" s="138">
        <f t="shared" si="21"/>
        <v>90792</v>
      </c>
      <c r="K185" s="51">
        <f t="shared" si="22"/>
        <v>127108.8</v>
      </c>
      <c r="M185" s="147">
        <v>76648</v>
      </c>
      <c r="N185" s="146">
        <f t="shared" si="23"/>
        <v>1.03</v>
      </c>
      <c r="O185" s="149">
        <v>3</v>
      </c>
    </row>
    <row r="186" spans="1:15" ht="25.25" customHeight="1">
      <c r="A186" s="82">
        <v>2150</v>
      </c>
      <c r="B186" s="77" t="s">
        <v>357</v>
      </c>
      <c r="C186" s="78" t="s">
        <v>111</v>
      </c>
      <c r="D186" s="78">
        <v>61</v>
      </c>
      <c r="E186" s="51">
        <f t="shared" si="16"/>
        <v>78956.800000000003</v>
      </c>
      <c r="F186" s="51">
        <f t="shared" si="17"/>
        <v>81328</v>
      </c>
      <c r="G186" s="51">
        <f t="shared" si="18"/>
        <v>83699.199999999997</v>
      </c>
      <c r="H186" s="51">
        <f t="shared" si="19"/>
        <v>86070.400000000009</v>
      </c>
      <c r="I186" s="51">
        <f t="shared" si="20"/>
        <v>88441.600000000006</v>
      </c>
      <c r="J186" s="138">
        <f t="shared" si="21"/>
        <v>90792</v>
      </c>
      <c r="K186" s="51">
        <f t="shared" si="22"/>
        <v>127108.8</v>
      </c>
      <c r="M186" s="147">
        <v>76648</v>
      </c>
      <c r="N186" s="146">
        <f t="shared" si="23"/>
        <v>1.03</v>
      </c>
      <c r="O186" s="149">
        <v>3</v>
      </c>
    </row>
    <row r="187" spans="1:15" ht="25.25" customHeight="1">
      <c r="A187" s="86">
        <v>2135</v>
      </c>
      <c r="B187" s="87" t="s">
        <v>186</v>
      </c>
      <c r="C187" s="88" t="s">
        <v>111</v>
      </c>
      <c r="D187" s="88">
        <v>62</v>
      </c>
      <c r="E187" s="90">
        <f t="shared" si="16"/>
        <v>81952</v>
      </c>
      <c r="F187" s="90">
        <f t="shared" si="17"/>
        <v>84406.399999999994</v>
      </c>
      <c r="G187" s="90">
        <f t="shared" si="18"/>
        <v>86860.800000000003</v>
      </c>
      <c r="H187" s="90">
        <f t="shared" si="19"/>
        <v>89336</v>
      </c>
      <c r="I187" s="90">
        <f t="shared" si="20"/>
        <v>91790.400000000009</v>
      </c>
      <c r="J187" s="139">
        <f t="shared" si="21"/>
        <v>94244.800000000003</v>
      </c>
      <c r="K187" s="90">
        <f t="shared" si="22"/>
        <v>131934.39999999999</v>
      </c>
      <c r="M187" s="147">
        <v>79560</v>
      </c>
      <c r="N187" s="146">
        <f t="shared" si="23"/>
        <v>1.03</v>
      </c>
      <c r="O187" s="149">
        <v>3</v>
      </c>
    </row>
    <row r="188" spans="1:15" ht="25.25" customHeight="1">
      <c r="A188" s="86">
        <v>2584</v>
      </c>
      <c r="B188" s="87" t="s">
        <v>394</v>
      </c>
      <c r="C188" s="88" t="s">
        <v>111</v>
      </c>
      <c r="D188" s="88">
        <v>62</v>
      </c>
      <c r="E188" s="90">
        <f t="shared" si="16"/>
        <v>81952</v>
      </c>
      <c r="F188" s="90">
        <f t="shared" si="17"/>
        <v>84406.399999999994</v>
      </c>
      <c r="G188" s="90">
        <f t="shared" si="18"/>
        <v>86860.800000000003</v>
      </c>
      <c r="H188" s="90">
        <f t="shared" si="19"/>
        <v>89336</v>
      </c>
      <c r="I188" s="90">
        <f t="shared" si="20"/>
        <v>91790.400000000009</v>
      </c>
      <c r="J188" s="139">
        <f t="shared" si="21"/>
        <v>94244.800000000003</v>
      </c>
      <c r="K188" s="90">
        <f t="shared" si="22"/>
        <v>131934.39999999999</v>
      </c>
      <c r="M188" s="147">
        <v>79560</v>
      </c>
      <c r="N188" s="146">
        <f t="shared" si="23"/>
        <v>1.03</v>
      </c>
      <c r="O188" s="149">
        <v>3</v>
      </c>
    </row>
    <row r="189" spans="1:15" ht="25.25" customHeight="1">
      <c r="A189" s="92">
        <v>2498</v>
      </c>
      <c r="B189" s="93" t="s">
        <v>141</v>
      </c>
      <c r="C189" s="94" t="s">
        <v>111</v>
      </c>
      <c r="D189" s="94">
        <v>63</v>
      </c>
      <c r="E189" s="141">
        <f t="shared" si="16"/>
        <v>86320</v>
      </c>
      <c r="F189" s="141">
        <f t="shared" si="17"/>
        <v>88920</v>
      </c>
      <c r="G189" s="141">
        <f t="shared" si="18"/>
        <v>91499.199999999997</v>
      </c>
      <c r="H189" s="141">
        <f t="shared" si="19"/>
        <v>94099.199999999997</v>
      </c>
      <c r="I189" s="141">
        <f t="shared" si="20"/>
        <v>96678.399999999994</v>
      </c>
      <c r="J189" s="142">
        <f t="shared" si="21"/>
        <v>99278.399999999994</v>
      </c>
      <c r="K189" s="141">
        <f t="shared" si="22"/>
        <v>138985.59999999998</v>
      </c>
      <c r="M189" s="147">
        <v>83803.199999999997</v>
      </c>
      <c r="N189" s="146">
        <f t="shared" si="23"/>
        <v>1.03</v>
      </c>
      <c r="O189" s="149">
        <v>3</v>
      </c>
    </row>
    <row r="190" spans="1:15" ht="25.25" customHeight="1">
      <c r="A190" s="82">
        <v>2170</v>
      </c>
      <c r="B190" s="77" t="s">
        <v>358</v>
      </c>
      <c r="C190" s="78" t="s">
        <v>111</v>
      </c>
      <c r="D190" s="78">
        <v>63</v>
      </c>
      <c r="E190" s="141">
        <f t="shared" si="16"/>
        <v>86320</v>
      </c>
      <c r="F190" s="141">
        <f t="shared" si="17"/>
        <v>88920</v>
      </c>
      <c r="G190" s="141">
        <f t="shared" si="18"/>
        <v>91499.199999999997</v>
      </c>
      <c r="H190" s="141">
        <f t="shared" si="19"/>
        <v>94099.199999999997</v>
      </c>
      <c r="I190" s="141">
        <f t="shared" si="20"/>
        <v>96678.399999999994</v>
      </c>
      <c r="J190" s="142">
        <f t="shared" si="21"/>
        <v>99278.399999999994</v>
      </c>
      <c r="K190" s="141">
        <f t="shared" si="22"/>
        <v>138985.59999999998</v>
      </c>
      <c r="M190" s="147">
        <v>83803.199999999997</v>
      </c>
      <c r="N190" s="146">
        <f t="shared" si="23"/>
        <v>1.03</v>
      </c>
      <c r="O190" s="149">
        <v>3</v>
      </c>
    </row>
    <row r="191" spans="1:15" ht="25.25" customHeight="1">
      <c r="A191" s="88">
        <v>2293</v>
      </c>
      <c r="B191" s="87" t="s">
        <v>244</v>
      </c>
      <c r="C191" s="88" t="s">
        <v>111</v>
      </c>
      <c r="D191" s="88">
        <v>64</v>
      </c>
      <c r="E191" s="90">
        <f t="shared" si="16"/>
        <v>87401.600000000006</v>
      </c>
      <c r="F191" s="90">
        <f t="shared" si="17"/>
        <v>90022.400000000009</v>
      </c>
      <c r="G191" s="90">
        <f t="shared" si="18"/>
        <v>92643.199999999997</v>
      </c>
      <c r="H191" s="90">
        <f t="shared" si="19"/>
        <v>95264</v>
      </c>
      <c r="I191" s="90">
        <f t="shared" si="20"/>
        <v>97884.800000000003</v>
      </c>
      <c r="J191" s="139">
        <f t="shared" si="21"/>
        <v>100505.60000000001</v>
      </c>
      <c r="K191" s="90">
        <f t="shared" si="22"/>
        <v>140712</v>
      </c>
      <c r="M191" s="147">
        <v>84864</v>
      </c>
      <c r="N191" s="146">
        <f t="shared" si="23"/>
        <v>1.03</v>
      </c>
      <c r="O191" s="149">
        <v>3</v>
      </c>
    </row>
    <row r="192" spans="1:15" s="67" customFormat="1" ht="25.25" customHeight="1">
      <c r="A192" s="88">
        <v>2464</v>
      </c>
      <c r="B192" s="87" t="s">
        <v>94</v>
      </c>
      <c r="C192" s="88" t="s">
        <v>111</v>
      </c>
      <c r="D192" s="88">
        <v>64</v>
      </c>
      <c r="E192" s="90">
        <f t="shared" si="16"/>
        <v>87401.600000000006</v>
      </c>
      <c r="F192" s="90">
        <f t="shared" si="17"/>
        <v>90022.400000000009</v>
      </c>
      <c r="G192" s="90">
        <f t="shared" si="18"/>
        <v>92643.199999999997</v>
      </c>
      <c r="H192" s="90">
        <f t="shared" si="19"/>
        <v>95264</v>
      </c>
      <c r="I192" s="90">
        <f t="shared" si="20"/>
        <v>97884.800000000003</v>
      </c>
      <c r="J192" s="139">
        <f t="shared" si="21"/>
        <v>100505.60000000001</v>
      </c>
      <c r="K192" s="90">
        <f t="shared" si="22"/>
        <v>140712</v>
      </c>
      <c r="M192" s="147">
        <v>84864</v>
      </c>
      <c r="N192" s="146">
        <f t="shared" si="23"/>
        <v>1.03</v>
      </c>
      <c r="O192" s="149">
        <v>3</v>
      </c>
    </row>
    <row r="193" spans="1:15" s="67" customFormat="1" ht="25.25" customHeight="1">
      <c r="A193" s="108">
        <v>2461</v>
      </c>
      <c r="B193" s="109" t="s">
        <v>258</v>
      </c>
      <c r="C193" s="110" t="s">
        <v>111</v>
      </c>
      <c r="D193" s="110">
        <v>64</v>
      </c>
      <c r="E193" s="143">
        <f t="shared" si="16"/>
        <v>87401.600000000006</v>
      </c>
      <c r="F193" s="143">
        <f t="shared" si="17"/>
        <v>90022.400000000009</v>
      </c>
      <c r="G193" s="143">
        <f t="shared" si="18"/>
        <v>92643.199999999997</v>
      </c>
      <c r="H193" s="143">
        <f t="shared" si="19"/>
        <v>95264</v>
      </c>
      <c r="I193" s="143">
        <f t="shared" si="20"/>
        <v>97884.800000000003</v>
      </c>
      <c r="J193" s="144">
        <f t="shared" si="21"/>
        <v>100505.60000000001</v>
      </c>
      <c r="K193" s="143">
        <f t="shared" si="22"/>
        <v>140712</v>
      </c>
      <c r="M193" s="147">
        <v>84864</v>
      </c>
      <c r="N193" s="146">
        <f t="shared" si="23"/>
        <v>1.03</v>
      </c>
      <c r="O193" s="149">
        <v>3</v>
      </c>
    </row>
    <row r="194" spans="1:15" s="67" customFormat="1" ht="25.25" customHeight="1">
      <c r="A194" s="86">
        <v>2156</v>
      </c>
      <c r="B194" s="87" t="s">
        <v>157</v>
      </c>
      <c r="C194" s="88" t="s">
        <v>111</v>
      </c>
      <c r="D194" s="88">
        <v>64</v>
      </c>
      <c r="E194" s="90">
        <f t="shared" si="16"/>
        <v>87401.600000000006</v>
      </c>
      <c r="F194" s="90">
        <f t="shared" si="17"/>
        <v>90022.400000000009</v>
      </c>
      <c r="G194" s="90">
        <f t="shared" si="18"/>
        <v>92643.199999999997</v>
      </c>
      <c r="H194" s="90">
        <f t="shared" si="19"/>
        <v>95264</v>
      </c>
      <c r="I194" s="90">
        <f t="shared" si="20"/>
        <v>97884.800000000003</v>
      </c>
      <c r="J194" s="139">
        <f t="shared" si="21"/>
        <v>100505.60000000001</v>
      </c>
      <c r="K194" s="90">
        <f t="shared" si="22"/>
        <v>140712</v>
      </c>
      <c r="M194" s="147">
        <v>84864</v>
      </c>
      <c r="N194" s="146">
        <f t="shared" si="23"/>
        <v>1.03</v>
      </c>
      <c r="O194" s="149">
        <v>3</v>
      </c>
    </row>
    <row r="195" spans="1:15" s="67" customFormat="1" ht="25.25" customHeight="1">
      <c r="A195" s="86">
        <v>2459</v>
      </c>
      <c r="B195" s="87" t="s">
        <v>86</v>
      </c>
      <c r="C195" s="88" t="s">
        <v>111</v>
      </c>
      <c r="D195" s="88">
        <v>64</v>
      </c>
      <c r="E195" s="90">
        <f t="shared" si="16"/>
        <v>87401.600000000006</v>
      </c>
      <c r="F195" s="90">
        <f t="shared" si="17"/>
        <v>90022.400000000009</v>
      </c>
      <c r="G195" s="90">
        <f t="shared" si="18"/>
        <v>92643.199999999997</v>
      </c>
      <c r="H195" s="90">
        <f t="shared" si="19"/>
        <v>95264</v>
      </c>
      <c r="I195" s="90">
        <f t="shared" si="20"/>
        <v>97884.800000000003</v>
      </c>
      <c r="J195" s="139">
        <f t="shared" si="21"/>
        <v>100505.60000000001</v>
      </c>
      <c r="K195" s="90">
        <f t="shared" si="22"/>
        <v>140712</v>
      </c>
      <c r="M195" s="147">
        <v>84864</v>
      </c>
      <c r="N195" s="146">
        <f t="shared" si="23"/>
        <v>1.03</v>
      </c>
      <c r="O195" s="149">
        <v>3</v>
      </c>
    </row>
    <row r="196" spans="1:15" ht="25.25" customHeight="1">
      <c r="A196" s="86">
        <v>2755</v>
      </c>
      <c r="B196" s="87" t="s">
        <v>318</v>
      </c>
      <c r="C196" s="88" t="s">
        <v>111</v>
      </c>
      <c r="D196" s="88">
        <v>64</v>
      </c>
      <c r="E196" s="90">
        <f t="shared" si="16"/>
        <v>87401.600000000006</v>
      </c>
      <c r="F196" s="90">
        <f t="shared" si="17"/>
        <v>90022.400000000009</v>
      </c>
      <c r="G196" s="90">
        <f t="shared" si="18"/>
        <v>92643.199999999997</v>
      </c>
      <c r="H196" s="90">
        <f t="shared" si="19"/>
        <v>95264</v>
      </c>
      <c r="I196" s="90">
        <f t="shared" si="20"/>
        <v>97884.800000000003</v>
      </c>
      <c r="J196" s="139">
        <f t="shared" si="21"/>
        <v>100505.60000000001</v>
      </c>
      <c r="K196" s="90">
        <f t="shared" si="22"/>
        <v>140712</v>
      </c>
      <c r="M196" s="147">
        <v>84864</v>
      </c>
      <c r="N196" s="146">
        <f t="shared" si="23"/>
        <v>1.03</v>
      </c>
      <c r="O196" s="149">
        <v>3</v>
      </c>
    </row>
    <row r="197" spans="1:15" ht="25.25" customHeight="1">
      <c r="A197" s="86">
        <v>2730</v>
      </c>
      <c r="B197" s="87" t="s">
        <v>93</v>
      </c>
      <c r="C197" s="88" t="s">
        <v>111</v>
      </c>
      <c r="D197" s="88">
        <v>64</v>
      </c>
      <c r="E197" s="90">
        <f t="shared" ref="E197:E221" si="24">ROUND(((M197*N197)/2080),2)*2080</f>
        <v>87401.600000000006</v>
      </c>
      <c r="F197" s="90">
        <f t="shared" ref="F197:F221" si="25">ROUND(((E197*1.03)/2080),2)*2080</f>
        <v>90022.400000000009</v>
      </c>
      <c r="G197" s="90">
        <f t="shared" ref="G197:G221" si="26">ROUND(((E197*1.06)/2080),2)*2080</f>
        <v>92643.199999999997</v>
      </c>
      <c r="H197" s="90">
        <f t="shared" ref="H197:H221" si="27">ROUND(((E197*1.09)/2080),2)*2080</f>
        <v>95264</v>
      </c>
      <c r="I197" s="90">
        <f t="shared" ref="I197:I221" si="28">ROUND(((E197*1.12)/2080),2)*2080</f>
        <v>97884.800000000003</v>
      </c>
      <c r="J197" s="139">
        <f t="shared" ref="J197:J221" si="29">ROUND(((E197*1.15)/2080),2)*2080</f>
        <v>100505.60000000001</v>
      </c>
      <c r="K197" s="90">
        <f t="shared" ref="K197:K221" si="30">ROUND(((J197*1.4)/2080),2)*2080</f>
        <v>140712</v>
      </c>
      <c r="M197" s="147">
        <v>84864</v>
      </c>
      <c r="N197" s="146">
        <f t="shared" si="23"/>
        <v>1.03</v>
      </c>
      <c r="O197" s="149">
        <v>3</v>
      </c>
    </row>
    <row r="198" spans="1:15" ht="25.25" customHeight="1">
      <c r="A198" s="82">
        <v>2546</v>
      </c>
      <c r="B198" s="77" t="s">
        <v>378</v>
      </c>
      <c r="C198" s="78" t="s">
        <v>111</v>
      </c>
      <c r="D198" s="78">
        <v>65</v>
      </c>
      <c r="E198" s="51">
        <f t="shared" si="24"/>
        <v>93745.600000000006</v>
      </c>
      <c r="F198" s="51">
        <f t="shared" si="25"/>
        <v>96553.600000000006</v>
      </c>
      <c r="G198" s="51">
        <f t="shared" si="26"/>
        <v>99361.600000000006</v>
      </c>
      <c r="H198" s="51">
        <f t="shared" si="27"/>
        <v>102190.40000000001</v>
      </c>
      <c r="I198" s="151">
        <f t="shared" si="28"/>
        <v>104998.39999999999</v>
      </c>
      <c r="J198" s="138">
        <f t="shared" si="29"/>
        <v>107806.39999999999</v>
      </c>
      <c r="K198" s="152">
        <f t="shared" si="30"/>
        <v>150924.80000000002</v>
      </c>
      <c r="M198" s="147">
        <v>91020.800000000003</v>
      </c>
      <c r="N198" s="146">
        <f t="shared" ref="N198:N221" si="31">(O198/100)+1</f>
        <v>1.03</v>
      </c>
      <c r="O198" s="149">
        <v>3</v>
      </c>
    </row>
    <row r="199" spans="1:15" s="67" customFormat="1" ht="25.25" customHeight="1">
      <c r="A199" s="82">
        <v>2556</v>
      </c>
      <c r="B199" s="79" t="s">
        <v>95</v>
      </c>
      <c r="C199" s="78" t="s">
        <v>111</v>
      </c>
      <c r="D199" s="78">
        <v>65</v>
      </c>
      <c r="E199" s="51">
        <f t="shared" si="24"/>
        <v>93745.600000000006</v>
      </c>
      <c r="F199" s="51">
        <f t="shared" si="25"/>
        <v>96553.600000000006</v>
      </c>
      <c r="G199" s="51">
        <f t="shared" si="26"/>
        <v>99361.600000000006</v>
      </c>
      <c r="H199" s="51">
        <f t="shared" si="27"/>
        <v>102190.40000000001</v>
      </c>
      <c r="I199" s="51">
        <f t="shared" si="28"/>
        <v>104998.39999999999</v>
      </c>
      <c r="J199" s="138">
        <f t="shared" si="29"/>
        <v>107806.39999999999</v>
      </c>
      <c r="K199" s="51">
        <f t="shared" si="30"/>
        <v>150924.80000000002</v>
      </c>
      <c r="M199" s="147">
        <v>91020.800000000003</v>
      </c>
      <c r="N199" s="146">
        <f t="shared" si="31"/>
        <v>1.03</v>
      </c>
      <c r="O199" s="149">
        <v>3</v>
      </c>
    </row>
    <row r="200" spans="1:15" ht="25.25" customHeight="1">
      <c r="A200" s="82">
        <v>2158</v>
      </c>
      <c r="B200" s="77" t="s">
        <v>172</v>
      </c>
      <c r="C200" s="78" t="s">
        <v>111</v>
      </c>
      <c r="D200" s="78">
        <v>65</v>
      </c>
      <c r="E200" s="51">
        <f t="shared" si="24"/>
        <v>93745.600000000006</v>
      </c>
      <c r="F200" s="51">
        <f t="shared" si="25"/>
        <v>96553.600000000006</v>
      </c>
      <c r="G200" s="51">
        <f t="shared" si="26"/>
        <v>99361.600000000006</v>
      </c>
      <c r="H200" s="51">
        <f t="shared" si="27"/>
        <v>102190.40000000001</v>
      </c>
      <c r="I200" s="51">
        <f t="shared" si="28"/>
        <v>104998.39999999999</v>
      </c>
      <c r="J200" s="138">
        <f t="shared" si="29"/>
        <v>107806.39999999999</v>
      </c>
      <c r="K200" s="51">
        <f t="shared" si="30"/>
        <v>150924.80000000002</v>
      </c>
      <c r="M200" s="147">
        <v>91020.800000000003</v>
      </c>
      <c r="N200" s="146">
        <f t="shared" si="31"/>
        <v>1.03</v>
      </c>
      <c r="O200" s="149">
        <v>3</v>
      </c>
    </row>
    <row r="201" spans="1:15" ht="25.25" customHeight="1">
      <c r="A201" s="82">
        <v>2050</v>
      </c>
      <c r="B201" s="77" t="s">
        <v>89</v>
      </c>
      <c r="C201" s="78" t="s">
        <v>111</v>
      </c>
      <c r="D201" s="78">
        <v>65</v>
      </c>
      <c r="E201" s="51">
        <f t="shared" si="24"/>
        <v>93745.600000000006</v>
      </c>
      <c r="F201" s="51">
        <f t="shared" si="25"/>
        <v>96553.600000000006</v>
      </c>
      <c r="G201" s="51">
        <f t="shared" si="26"/>
        <v>99361.600000000006</v>
      </c>
      <c r="H201" s="51">
        <f t="shared" si="27"/>
        <v>102190.40000000001</v>
      </c>
      <c r="I201" s="51">
        <f t="shared" si="28"/>
        <v>104998.39999999999</v>
      </c>
      <c r="J201" s="138">
        <f t="shared" si="29"/>
        <v>107806.39999999999</v>
      </c>
      <c r="K201" s="51">
        <f t="shared" si="30"/>
        <v>150924.80000000002</v>
      </c>
      <c r="M201" s="147">
        <v>91020.800000000003</v>
      </c>
      <c r="N201" s="146">
        <f t="shared" si="31"/>
        <v>1.03</v>
      </c>
      <c r="O201" s="149">
        <v>3</v>
      </c>
    </row>
    <row r="202" spans="1:15" ht="25.25" customHeight="1">
      <c r="A202" s="86">
        <v>2763</v>
      </c>
      <c r="B202" s="87" t="s">
        <v>327</v>
      </c>
      <c r="C202" s="88" t="s">
        <v>111</v>
      </c>
      <c r="D202" s="88">
        <v>66</v>
      </c>
      <c r="E202" s="90">
        <f t="shared" si="24"/>
        <v>103147.20000000001</v>
      </c>
      <c r="F202" s="90">
        <f t="shared" si="25"/>
        <v>106246.39999999999</v>
      </c>
      <c r="G202" s="90">
        <f t="shared" si="26"/>
        <v>109345.60000000001</v>
      </c>
      <c r="H202" s="90">
        <f t="shared" si="27"/>
        <v>112424</v>
      </c>
      <c r="I202" s="90">
        <f t="shared" si="28"/>
        <v>115523.2</v>
      </c>
      <c r="J202" s="139">
        <f t="shared" si="29"/>
        <v>118622.40000000001</v>
      </c>
      <c r="K202" s="90">
        <f t="shared" si="30"/>
        <v>166067.20000000001</v>
      </c>
      <c r="M202" s="147">
        <v>100152</v>
      </c>
      <c r="N202" s="146">
        <f t="shared" si="31"/>
        <v>1.03</v>
      </c>
      <c r="O202" s="149">
        <v>3</v>
      </c>
    </row>
    <row r="203" spans="1:15" ht="25.25" customHeight="1">
      <c r="A203" s="86">
        <v>2764</v>
      </c>
      <c r="B203" s="89" t="s">
        <v>328</v>
      </c>
      <c r="C203" s="88" t="s">
        <v>111</v>
      </c>
      <c r="D203" s="88">
        <v>66</v>
      </c>
      <c r="E203" s="90">
        <f t="shared" si="24"/>
        <v>103147.20000000001</v>
      </c>
      <c r="F203" s="90">
        <f t="shared" si="25"/>
        <v>106246.39999999999</v>
      </c>
      <c r="G203" s="90">
        <f t="shared" si="26"/>
        <v>109345.60000000001</v>
      </c>
      <c r="H203" s="90">
        <f t="shared" si="27"/>
        <v>112424</v>
      </c>
      <c r="I203" s="90">
        <f t="shared" si="28"/>
        <v>115523.2</v>
      </c>
      <c r="J203" s="139">
        <f t="shared" si="29"/>
        <v>118622.40000000001</v>
      </c>
      <c r="K203" s="90">
        <f t="shared" si="30"/>
        <v>166067.20000000001</v>
      </c>
      <c r="M203" s="147">
        <v>100152</v>
      </c>
      <c r="N203" s="146">
        <f t="shared" si="31"/>
        <v>1.03</v>
      </c>
      <c r="O203" s="149">
        <v>3</v>
      </c>
    </row>
    <row r="204" spans="1:15" ht="25.25" customHeight="1">
      <c r="A204" s="86">
        <v>2456</v>
      </c>
      <c r="B204" s="87" t="s">
        <v>99</v>
      </c>
      <c r="C204" s="88" t="s">
        <v>111</v>
      </c>
      <c r="D204" s="88">
        <v>66</v>
      </c>
      <c r="E204" s="90">
        <f t="shared" si="24"/>
        <v>103147.20000000001</v>
      </c>
      <c r="F204" s="90">
        <f t="shared" si="25"/>
        <v>106246.39999999999</v>
      </c>
      <c r="G204" s="90">
        <f t="shared" si="26"/>
        <v>109345.60000000001</v>
      </c>
      <c r="H204" s="90">
        <f t="shared" si="27"/>
        <v>112424</v>
      </c>
      <c r="I204" s="90">
        <f t="shared" si="28"/>
        <v>115523.2</v>
      </c>
      <c r="J204" s="139">
        <f t="shared" si="29"/>
        <v>118622.40000000001</v>
      </c>
      <c r="K204" s="90">
        <f t="shared" si="30"/>
        <v>166067.20000000001</v>
      </c>
      <c r="M204" s="147">
        <v>100152</v>
      </c>
      <c r="N204" s="146">
        <f t="shared" si="31"/>
        <v>1.03</v>
      </c>
      <c r="O204" s="149">
        <v>3</v>
      </c>
    </row>
    <row r="205" spans="1:15" ht="25.25" customHeight="1">
      <c r="A205" s="86">
        <v>2504</v>
      </c>
      <c r="B205" s="87" t="s">
        <v>400</v>
      </c>
      <c r="C205" s="88" t="s">
        <v>111</v>
      </c>
      <c r="D205" s="88">
        <v>66</v>
      </c>
      <c r="E205" s="90">
        <f t="shared" si="24"/>
        <v>103147.20000000001</v>
      </c>
      <c r="F205" s="90">
        <f t="shared" si="25"/>
        <v>106246.39999999999</v>
      </c>
      <c r="G205" s="90">
        <f t="shared" si="26"/>
        <v>109345.60000000001</v>
      </c>
      <c r="H205" s="90">
        <f t="shared" si="27"/>
        <v>112424</v>
      </c>
      <c r="I205" s="90">
        <f t="shared" si="28"/>
        <v>115523.2</v>
      </c>
      <c r="J205" s="139">
        <f t="shared" si="29"/>
        <v>118622.40000000001</v>
      </c>
      <c r="K205" s="90">
        <f t="shared" si="30"/>
        <v>166067.20000000001</v>
      </c>
      <c r="M205" s="147">
        <v>100152</v>
      </c>
      <c r="N205" s="146">
        <f t="shared" si="31"/>
        <v>1.03</v>
      </c>
      <c r="O205" s="149">
        <v>3</v>
      </c>
    </row>
    <row r="206" spans="1:15" ht="25.25" customHeight="1">
      <c r="A206" s="82">
        <v>2620</v>
      </c>
      <c r="B206" s="79" t="s">
        <v>129</v>
      </c>
      <c r="C206" s="78" t="s">
        <v>111</v>
      </c>
      <c r="D206" s="78">
        <v>67</v>
      </c>
      <c r="E206" s="51">
        <f t="shared" si="24"/>
        <v>104894.39999999999</v>
      </c>
      <c r="F206" s="51">
        <f t="shared" si="25"/>
        <v>108035.2</v>
      </c>
      <c r="G206" s="51">
        <f t="shared" si="26"/>
        <v>111196.8</v>
      </c>
      <c r="H206" s="51">
        <f t="shared" si="27"/>
        <v>114337.59999999999</v>
      </c>
      <c r="I206" s="51">
        <f t="shared" si="28"/>
        <v>117478.39999999999</v>
      </c>
      <c r="J206" s="138">
        <f t="shared" si="29"/>
        <v>120619.2</v>
      </c>
      <c r="K206" s="51">
        <f t="shared" si="30"/>
        <v>168875.19999999998</v>
      </c>
      <c r="M206" s="147">
        <v>101836.8</v>
      </c>
      <c r="N206" s="146">
        <f t="shared" si="31"/>
        <v>1.03</v>
      </c>
      <c r="O206" s="149">
        <v>3</v>
      </c>
    </row>
    <row r="207" spans="1:15" ht="25.25" customHeight="1">
      <c r="A207" s="82">
        <v>2051</v>
      </c>
      <c r="B207" s="77" t="s">
        <v>187</v>
      </c>
      <c r="C207" s="78" t="s">
        <v>111</v>
      </c>
      <c r="D207" s="78">
        <v>67</v>
      </c>
      <c r="E207" s="51">
        <f t="shared" si="24"/>
        <v>104894.39999999999</v>
      </c>
      <c r="F207" s="51">
        <f t="shared" si="25"/>
        <v>108035.2</v>
      </c>
      <c r="G207" s="51">
        <f t="shared" si="26"/>
        <v>111196.8</v>
      </c>
      <c r="H207" s="51">
        <f t="shared" si="27"/>
        <v>114337.59999999999</v>
      </c>
      <c r="I207" s="51">
        <f t="shared" si="28"/>
        <v>117478.39999999999</v>
      </c>
      <c r="J207" s="138">
        <f t="shared" si="29"/>
        <v>120619.2</v>
      </c>
      <c r="K207" s="51">
        <f t="shared" si="30"/>
        <v>168875.19999999998</v>
      </c>
      <c r="M207" s="147">
        <v>101836.8</v>
      </c>
      <c r="N207" s="146">
        <f t="shared" si="31"/>
        <v>1.03</v>
      </c>
      <c r="O207" s="149">
        <v>3</v>
      </c>
    </row>
    <row r="208" spans="1:15" ht="25.25" customHeight="1">
      <c r="A208" s="82">
        <v>2075</v>
      </c>
      <c r="B208" s="77" t="s">
        <v>90</v>
      </c>
      <c r="C208" s="78" t="s">
        <v>111</v>
      </c>
      <c r="D208" s="78">
        <v>67</v>
      </c>
      <c r="E208" s="51">
        <f t="shared" si="24"/>
        <v>104894.39999999999</v>
      </c>
      <c r="F208" s="51">
        <f t="shared" si="25"/>
        <v>108035.2</v>
      </c>
      <c r="G208" s="51">
        <f t="shared" si="26"/>
        <v>111196.8</v>
      </c>
      <c r="H208" s="51">
        <f t="shared" si="27"/>
        <v>114337.59999999999</v>
      </c>
      <c r="I208" s="51">
        <f t="shared" si="28"/>
        <v>117478.39999999999</v>
      </c>
      <c r="J208" s="138">
        <f t="shared" si="29"/>
        <v>120619.2</v>
      </c>
      <c r="K208" s="51">
        <f t="shared" si="30"/>
        <v>168875.19999999998</v>
      </c>
      <c r="M208" s="147">
        <v>101836.8</v>
      </c>
      <c r="N208" s="146">
        <f t="shared" si="31"/>
        <v>1.03</v>
      </c>
      <c r="O208" s="149">
        <v>3</v>
      </c>
    </row>
    <row r="209" spans="1:15" ht="25.25" customHeight="1">
      <c r="A209" s="82">
        <v>2484</v>
      </c>
      <c r="B209" s="77" t="s">
        <v>313</v>
      </c>
      <c r="C209" s="78" t="s">
        <v>111</v>
      </c>
      <c r="D209" s="78">
        <v>67</v>
      </c>
      <c r="E209" s="51">
        <f t="shared" si="24"/>
        <v>104894.39999999999</v>
      </c>
      <c r="F209" s="51">
        <f t="shared" si="25"/>
        <v>108035.2</v>
      </c>
      <c r="G209" s="51">
        <f t="shared" si="26"/>
        <v>111196.8</v>
      </c>
      <c r="H209" s="51">
        <f t="shared" si="27"/>
        <v>114337.59999999999</v>
      </c>
      <c r="I209" s="51">
        <f t="shared" si="28"/>
        <v>117478.39999999999</v>
      </c>
      <c r="J209" s="138">
        <f t="shared" si="29"/>
        <v>120619.2</v>
      </c>
      <c r="K209" s="51">
        <f t="shared" si="30"/>
        <v>168875.19999999998</v>
      </c>
      <c r="M209" s="147">
        <v>101836.8</v>
      </c>
      <c r="N209" s="146">
        <f t="shared" si="31"/>
        <v>1.03</v>
      </c>
      <c r="O209" s="149">
        <v>3</v>
      </c>
    </row>
    <row r="210" spans="1:15" ht="25.25" customHeight="1">
      <c r="A210" s="82">
        <v>2310</v>
      </c>
      <c r="B210" s="77" t="s">
        <v>147</v>
      </c>
      <c r="C210" s="78" t="s">
        <v>111</v>
      </c>
      <c r="D210" s="78">
        <v>67</v>
      </c>
      <c r="E210" s="51">
        <f t="shared" si="24"/>
        <v>104894.39999999999</v>
      </c>
      <c r="F210" s="51">
        <f t="shared" si="25"/>
        <v>108035.2</v>
      </c>
      <c r="G210" s="51">
        <f t="shared" si="26"/>
        <v>111196.8</v>
      </c>
      <c r="H210" s="51">
        <f t="shared" si="27"/>
        <v>114337.59999999999</v>
      </c>
      <c r="I210" s="51">
        <f t="shared" si="28"/>
        <v>117478.39999999999</v>
      </c>
      <c r="J210" s="138">
        <f t="shared" si="29"/>
        <v>120619.2</v>
      </c>
      <c r="K210" s="51">
        <f t="shared" si="30"/>
        <v>168875.19999999998</v>
      </c>
      <c r="M210" s="147">
        <v>101836.8</v>
      </c>
      <c r="N210" s="146">
        <f t="shared" si="31"/>
        <v>1.03</v>
      </c>
      <c r="O210" s="149">
        <v>3</v>
      </c>
    </row>
    <row r="211" spans="1:15" ht="25.25" customHeight="1">
      <c r="A211" s="86">
        <v>2070</v>
      </c>
      <c r="B211" s="89" t="s">
        <v>100</v>
      </c>
      <c r="C211" s="88" t="s">
        <v>111</v>
      </c>
      <c r="D211" s="88">
        <v>68</v>
      </c>
      <c r="E211" s="90">
        <f t="shared" si="24"/>
        <v>114753.60000000001</v>
      </c>
      <c r="F211" s="90">
        <f t="shared" si="25"/>
        <v>118206.39999999999</v>
      </c>
      <c r="G211" s="90">
        <f t="shared" si="26"/>
        <v>121638.39999999999</v>
      </c>
      <c r="H211" s="90">
        <f t="shared" si="27"/>
        <v>125091.2</v>
      </c>
      <c r="I211" s="90">
        <f t="shared" si="28"/>
        <v>128523.2</v>
      </c>
      <c r="J211" s="139">
        <f t="shared" si="29"/>
        <v>131976</v>
      </c>
      <c r="K211" s="90">
        <f t="shared" si="30"/>
        <v>184766.4</v>
      </c>
      <c r="M211" s="147">
        <v>111404.8</v>
      </c>
      <c r="N211" s="146">
        <f t="shared" si="31"/>
        <v>1.03</v>
      </c>
      <c r="O211" s="149">
        <v>3</v>
      </c>
    </row>
    <row r="212" spans="1:15" ht="25.25" customHeight="1">
      <c r="A212" s="86">
        <v>2155</v>
      </c>
      <c r="B212" s="87" t="s">
        <v>101</v>
      </c>
      <c r="C212" s="88" t="s">
        <v>111</v>
      </c>
      <c r="D212" s="88">
        <v>68</v>
      </c>
      <c r="E212" s="90">
        <f t="shared" si="24"/>
        <v>114753.60000000001</v>
      </c>
      <c r="F212" s="90">
        <f t="shared" si="25"/>
        <v>118206.39999999999</v>
      </c>
      <c r="G212" s="90">
        <f t="shared" si="26"/>
        <v>121638.39999999999</v>
      </c>
      <c r="H212" s="90">
        <f t="shared" si="27"/>
        <v>125091.2</v>
      </c>
      <c r="I212" s="90">
        <f t="shared" si="28"/>
        <v>128523.2</v>
      </c>
      <c r="J212" s="139">
        <f t="shared" si="29"/>
        <v>131976</v>
      </c>
      <c r="K212" s="90">
        <f t="shared" si="30"/>
        <v>184766.4</v>
      </c>
      <c r="M212" s="147">
        <v>111404.8</v>
      </c>
      <c r="N212" s="146">
        <f t="shared" si="31"/>
        <v>1.03</v>
      </c>
      <c r="O212" s="149">
        <v>3</v>
      </c>
    </row>
    <row r="213" spans="1:15" ht="25.25" customHeight="1">
      <c r="A213" s="86">
        <v>2295</v>
      </c>
      <c r="B213" s="87" t="s">
        <v>97</v>
      </c>
      <c r="C213" s="88" t="s">
        <v>111</v>
      </c>
      <c r="D213" s="88">
        <v>68</v>
      </c>
      <c r="E213" s="90">
        <f t="shared" si="24"/>
        <v>114753.60000000001</v>
      </c>
      <c r="F213" s="90">
        <f t="shared" si="25"/>
        <v>118206.39999999999</v>
      </c>
      <c r="G213" s="90">
        <f t="shared" si="26"/>
        <v>121638.39999999999</v>
      </c>
      <c r="H213" s="90">
        <f t="shared" si="27"/>
        <v>125091.2</v>
      </c>
      <c r="I213" s="90">
        <f t="shared" si="28"/>
        <v>128523.2</v>
      </c>
      <c r="J213" s="139">
        <f t="shared" si="29"/>
        <v>131976</v>
      </c>
      <c r="K213" s="90">
        <f t="shared" si="30"/>
        <v>184766.4</v>
      </c>
      <c r="M213" s="147">
        <v>111404.8</v>
      </c>
      <c r="N213" s="146">
        <f t="shared" si="31"/>
        <v>1.03</v>
      </c>
      <c r="O213" s="149">
        <v>3</v>
      </c>
    </row>
    <row r="214" spans="1:15" ht="25.25" customHeight="1">
      <c r="A214" s="86">
        <v>2575</v>
      </c>
      <c r="B214" s="87" t="s">
        <v>102</v>
      </c>
      <c r="C214" s="88" t="s">
        <v>111</v>
      </c>
      <c r="D214" s="88">
        <v>68</v>
      </c>
      <c r="E214" s="90">
        <f t="shared" si="24"/>
        <v>114753.60000000001</v>
      </c>
      <c r="F214" s="90">
        <f t="shared" si="25"/>
        <v>118206.39999999999</v>
      </c>
      <c r="G214" s="90">
        <f t="shared" si="26"/>
        <v>121638.39999999999</v>
      </c>
      <c r="H214" s="90">
        <f t="shared" si="27"/>
        <v>125091.2</v>
      </c>
      <c r="I214" s="90">
        <f t="shared" si="28"/>
        <v>128523.2</v>
      </c>
      <c r="J214" s="139">
        <f t="shared" si="29"/>
        <v>131976</v>
      </c>
      <c r="K214" s="90">
        <f t="shared" si="30"/>
        <v>184766.4</v>
      </c>
      <c r="M214" s="147">
        <v>111404.8</v>
      </c>
      <c r="N214" s="146">
        <f t="shared" si="31"/>
        <v>1.03</v>
      </c>
      <c r="O214" s="149">
        <v>3</v>
      </c>
    </row>
    <row r="215" spans="1:15" ht="25.25" customHeight="1">
      <c r="A215" s="82">
        <v>2077</v>
      </c>
      <c r="B215" s="77" t="s">
        <v>329</v>
      </c>
      <c r="C215" s="78" t="s">
        <v>111</v>
      </c>
      <c r="D215" s="78">
        <v>69</v>
      </c>
      <c r="E215" s="51">
        <f t="shared" si="24"/>
        <v>120203.2</v>
      </c>
      <c r="F215" s="51">
        <f t="shared" si="25"/>
        <v>123801.60000000001</v>
      </c>
      <c r="G215" s="51">
        <f t="shared" si="26"/>
        <v>127420.8</v>
      </c>
      <c r="H215" s="51">
        <f t="shared" si="27"/>
        <v>131019.2</v>
      </c>
      <c r="I215" s="51">
        <f t="shared" si="28"/>
        <v>134617.60000000001</v>
      </c>
      <c r="J215" s="138">
        <f t="shared" si="29"/>
        <v>138236.79999999999</v>
      </c>
      <c r="K215" s="51">
        <f t="shared" si="30"/>
        <v>193523.20000000001</v>
      </c>
      <c r="M215" s="147">
        <v>116708.8</v>
      </c>
      <c r="N215" s="146">
        <f t="shared" si="31"/>
        <v>1.03</v>
      </c>
      <c r="O215" s="149">
        <v>3</v>
      </c>
    </row>
    <row r="216" spans="1:15" ht="25.25" customHeight="1">
      <c r="A216" s="86">
        <v>2557</v>
      </c>
      <c r="B216" s="87" t="s">
        <v>103</v>
      </c>
      <c r="C216" s="88" t="s">
        <v>111</v>
      </c>
      <c r="D216" s="88">
        <v>70</v>
      </c>
      <c r="E216" s="90">
        <f t="shared" si="24"/>
        <v>131144</v>
      </c>
      <c r="F216" s="90">
        <f t="shared" si="25"/>
        <v>135075.19999999998</v>
      </c>
      <c r="G216" s="90">
        <f t="shared" si="26"/>
        <v>139006.39999999999</v>
      </c>
      <c r="H216" s="90">
        <f t="shared" si="27"/>
        <v>142937.60000000001</v>
      </c>
      <c r="I216" s="90">
        <f t="shared" si="28"/>
        <v>146889.60000000001</v>
      </c>
      <c r="J216" s="139">
        <f t="shared" si="29"/>
        <v>150820.80000000002</v>
      </c>
      <c r="K216" s="90">
        <f t="shared" si="30"/>
        <v>211140.80000000002</v>
      </c>
      <c r="M216" s="147">
        <v>127316.8</v>
      </c>
      <c r="N216" s="146">
        <f t="shared" si="31"/>
        <v>1.03</v>
      </c>
      <c r="O216" s="149">
        <v>3</v>
      </c>
    </row>
    <row r="217" spans="1:15" ht="25.25" customHeight="1">
      <c r="A217" s="86">
        <v>2765</v>
      </c>
      <c r="B217" s="87" t="s">
        <v>104</v>
      </c>
      <c r="C217" s="88" t="s">
        <v>111</v>
      </c>
      <c r="D217" s="88">
        <v>70</v>
      </c>
      <c r="E217" s="90">
        <f t="shared" si="24"/>
        <v>131144</v>
      </c>
      <c r="F217" s="90">
        <f t="shared" si="25"/>
        <v>135075.19999999998</v>
      </c>
      <c r="G217" s="90">
        <f t="shared" si="26"/>
        <v>139006.39999999999</v>
      </c>
      <c r="H217" s="90">
        <f t="shared" si="27"/>
        <v>142937.60000000001</v>
      </c>
      <c r="I217" s="90">
        <f t="shared" si="28"/>
        <v>146889.60000000001</v>
      </c>
      <c r="J217" s="139">
        <f t="shared" si="29"/>
        <v>150820.80000000002</v>
      </c>
      <c r="K217" s="90">
        <f t="shared" si="30"/>
        <v>211140.80000000002</v>
      </c>
      <c r="M217" s="147">
        <v>127316.8</v>
      </c>
      <c r="N217" s="146">
        <f t="shared" si="31"/>
        <v>1.03</v>
      </c>
      <c r="O217" s="149">
        <v>3</v>
      </c>
    </row>
    <row r="218" spans="1:15" ht="25.25" customHeight="1">
      <c r="A218" s="86">
        <v>2134</v>
      </c>
      <c r="B218" s="87" t="s">
        <v>105</v>
      </c>
      <c r="C218" s="88" t="s">
        <v>111</v>
      </c>
      <c r="D218" s="88">
        <v>70</v>
      </c>
      <c r="E218" s="90">
        <f t="shared" si="24"/>
        <v>131144</v>
      </c>
      <c r="F218" s="90">
        <f t="shared" si="25"/>
        <v>135075.19999999998</v>
      </c>
      <c r="G218" s="90">
        <f t="shared" si="26"/>
        <v>139006.39999999999</v>
      </c>
      <c r="H218" s="90">
        <f t="shared" si="27"/>
        <v>142937.60000000001</v>
      </c>
      <c r="I218" s="90">
        <f t="shared" si="28"/>
        <v>146889.60000000001</v>
      </c>
      <c r="J218" s="139">
        <f t="shared" si="29"/>
        <v>150820.80000000002</v>
      </c>
      <c r="K218" s="90">
        <f t="shared" si="30"/>
        <v>211140.80000000002</v>
      </c>
      <c r="M218" s="147">
        <v>127316.8</v>
      </c>
      <c r="N218" s="146">
        <f t="shared" si="31"/>
        <v>1.03</v>
      </c>
      <c r="O218" s="149">
        <v>3</v>
      </c>
    </row>
    <row r="219" spans="1:15" ht="25.25" customHeight="1">
      <c r="A219" s="86">
        <v>2087</v>
      </c>
      <c r="B219" s="87" t="s">
        <v>368</v>
      </c>
      <c r="C219" s="88" t="s">
        <v>111</v>
      </c>
      <c r="D219" s="88">
        <v>70</v>
      </c>
      <c r="E219" s="90">
        <f t="shared" si="24"/>
        <v>131144</v>
      </c>
      <c r="F219" s="90">
        <f t="shared" si="25"/>
        <v>135075.19999999998</v>
      </c>
      <c r="G219" s="90">
        <f t="shared" si="26"/>
        <v>139006.39999999999</v>
      </c>
      <c r="H219" s="90">
        <f t="shared" si="27"/>
        <v>142937.60000000001</v>
      </c>
      <c r="I219" s="90">
        <f t="shared" si="28"/>
        <v>146889.60000000001</v>
      </c>
      <c r="J219" s="139">
        <f t="shared" si="29"/>
        <v>150820.80000000002</v>
      </c>
      <c r="K219" s="90">
        <f t="shared" si="30"/>
        <v>211140.80000000002</v>
      </c>
      <c r="M219" s="147">
        <v>127316.8</v>
      </c>
      <c r="N219" s="146">
        <f t="shared" si="31"/>
        <v>1.03</v>
      </c>
      <c r="O219" s="149">
        <v>3</v>
      </c>
    </row>
    <row r="220" spans="1:15" ht="25.25" customHeight="1">
      <c r="A220" s="92">
        <v>2039</v>
      </c>
      <c r="B220" s="93" t="s">
        <v>108</v>
      </c>
      <c r="C220" s="94" t="s">
        <v>111</v>
      </c>
      <c r="D220" s="94">
        <v>71</v>
      </c>
      <c r="E220" s="51">
        <f t="shared" si="24"/>
        <v>152984</v>
      </c>
      <c r="F220" s="51">
        <f t="shared" si="25"/>
        <v>157580.80000000002</v>
      </c>
      <c r="G220" s="51">
        <f t="shared" si="26"/>
        <v>162156.79999999999</v>
      </c>
      <c r="H220" s="51">
        <f t="shared" si="27"/>
        <v>166753.60000000001</v>
      </c>
      <c r="I220" s="51">
        <f t="shared" si="28"/>
        <v>171350.39999999999</v>
      </c>
      <c r="J220" s="138">
        <f t="shared" si="29"/>
        <v>175926.39999999999</v>
      </c>
      <c r="K220" s="51">
        <f t="shared" si="30"/>
        <v>246292.8</v>
      </c>
      <c r="M220" s="147">
        <v>148532.79999999999</v>
      </c>
      <c r="N220" s="146">
        <f t="shared" si="31"/>
        <v>1.03</v>
      </c>
      <c r="O220" s="149">
        <v>3</v>
      </c>
    </row>
    <row r="221" spans="1:15" ht="25.25" customHeight="1">
      <c r="A221" s="153">
        <v>2040</v>
      </c>
      <c r="B221" s="154" t="s">
        <v>376</v>
      </c>
      <c r="C221" s="155" t="s">
        <v>111</v>
      </c>
      <c r="D221" s="155">
        <v>72</v>
      </c>
      <c r="E221" s="90">
        <f t="shared" si="24"/>
        <v>154502.39999999999</v>
      </c>
      <c r="F221" s="90">
        <f t="shared" si="25"/>
        <v>159140.80000000002</v>
      </c>
      <c r="G221" s="90">
        <f t="shared" si="26"/>
        <v>163779.19999999998</v>
      </c>
      <c r="H221" s="90">
        <f t="shared" si="27"/>
        <v>168417.6</v>
      </c>
      <c r="I221" s="90">
        <f t="shared" si="28"/>
        <v>173035.19999999998</v>
      </c>
      <c r="J221" s="139">
        <f t="shared" si="29"/>
        <v>177673.60000000001</v>
      </c>
      <c r="K221" s="90">
        <f t="shared" si="30"/>
        <v>248747.2</v>
      </c>
      <c r="M221" s="147">
        <v>150000</v>
      </c>
      <c r="N221" s="146">
        <f t="shared" si="31"/>
        <v>1.03</v>
      </c>
      <c r="O221" s="149">
        <v>3</v>
      </c>
    </row>
  </sheetData>
  <mergeCells count="2">
    <mergeCell ref="A1:K1"/>
    <mergeCell ref="A2:K2"/>
  </mergeCells>
  <printOptions horizontalCentered="1"/>
  <pageMargins left="0.2" right="0.2" top="0.25" bottom="0.25" header="0.3" footer="0.3"/>
  <pageSetup scale="5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"/>
  <sheetViews>
    <sheetView zoomScale="70" zoomScaleNormal="70" workbookViewId="0">
      <selection activeCell="E8" sqref="E8"/>
    </sheetView>
  </sheetViews>
  <sheetFormatPr defaultColWidth="9.08984375" defaultRowHeight="25.25" customHeight="1"/>
  <cols>
    <col min="1" max="1" width="14" style="48" bestFit="1" customWidth="1"/>
    <col min="2" max="2" width="34.36328125" style="47" bestFit="1" customWidth="1"/>
    <col min="3" max="3" width="8.6328125" style="48" bestFit="1" customWidth="1"/>
    <col min="4" max="4" width="15" style="48" bestFit="1" customWidth="1"/>
    <col min="5" max="5" width="17.90625" style="47" bestFit="1" customWidth="1"/>
    <col min="6" max="6" width="17.6328125" style="47" bestFit="1" customWidth="1"/>
    <col min="7" max="8" width="17.54296875" style="47" bestFit="1" customWidth="1"/>
    <col min="9" max="9" width="17.453125" style="47" bestFit="1" customWidth="1"/>
    <col min="10" max="10" width="17.08984375" style="47" bestFit="1" customWidth="1"/>
    <col min="11" max="11" width="18.36328125" style="47" bestFit="1" customWidth="1"/>
    <col min="12" max="12" width="9.08984375" style="47"/>
    <col min="13" max="13" width="17.36328125" style="47" hidden="1" customWidth="1"/>
    <col min="14" max="14" width="15.90625" style="47" hidden="1" customWidth="1"/>
    <col min="15" max="15" width="23.08984375" style="47" hidden="1" customWidth="1"/>
    <col min="16" max="16384" width="9.08984375" style="47"/>
  </cols>
  <sheetData>
    <row r="1" spans="1:15" ht="25.25" customHeight="1">
      <c r="A1" s="177" t="s">
        <v>109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5" ht="25.25" customHeight="1">
      <c r="A2" s="174" t="s">
        <v>397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5" ht="25.25" customHeight="1" thickBot="1">
      <c r="A3" s="57"/>
      <c r="K3" s="58"/>
    </row>
    <row r="4" spans="1:15" ht="30" customHeight="1" thickTop="1" thickBot="1">
      <c r="A4" s="125" t="s">
        <v>0</v>
      </c>
      <c r="B4" s="126" t="s">
        <v>1</v>
      </c>
      <c r="C4" s="126" t="s">
        <v>2</v>
      </c>
      <c r="D4" s="126" t="s">
        <v>3</v>
      </c>
      <c r="E4" s="127" t="s">
        <v>319</v>
      </c>
      <c r="F4" s="127" t="s">
        <v>211</v>
      </c>
      <c r="G4" s="127" t="s">
        <v>212</v>
      </c>
      <c r="H4" s="127" t="s">
        <v>213</v>
      </c>
      <c r="I4" s="127" t="s">
        <v>214</v>
      </c>
      <c r="J4" s="127" t="s">
        <v>247</v>
      </c>
      <c r="K4" s="128" t="s">
        <v>216</v>
      </c>
      <c r="M4" s="145" t="s">
        <v>374</v>
      </c>
      <c r="N4" s="145" t="s">
        <v>375</v>
      </c>
      <c r="O4" s="145" t="s">
        <v>373</v>
      </c>
    </row>
    <row r="5" spans="1:15" ht="30" customHeight="1" thickTop="1">
      <c r="A5" s="111">
        <v>8030</v>
      </c>
      <c r="B5" s="129" t="s">
        <v>113</v>
      </c>
      <c r="C5" s="88" t="s">
        <v>110</v>
      </c>
      <c r="D5" s="88" t="s">
        <v>290</v>
      </c>
      <c r="E5" s="90">
        <f>ROUND(((M5*N5)/2080),2)*2080</f>
        <v>43700.800000000003</v>
      </c>
      <c r="F5" s="150"/>
      <c r="G5" s="150"/>
      <c r="H5" s="150"/>
      <c r="I5" s="150"/>
      <c r="J5" s="150"/>
      <c r="K5" s="163"/>
      <c r="M5" s="146">
        <v>42432</v>
      </c>
      <c r="N5" s="146">
        <f>(O5/100)+1</f>
        <v>1.03</v>
      </c>
      <c r="O5" s="148">
        <v>3</v>
      </c>
    </row>
    <row r="6" spans="1:15" ht="30" customHeight="1">
      <c r="A6" s="76">
        <v>8031</v>
      </c>
      <c r="B6" s="51" t="s">
        <v>36</v>
      </c>
      <c r="C6" s="78" t="s">
        <v>110</v>
      </c>
      <c r="D6" s="78" t="s">
        <v>291</v>
      </c>
      <c r="E6" s="51">
        <f t="shared" ref="E6:E16" si="0">ROUND(((M6*N6)/2080),2)*2080</f>
        <v>46987.199999999997</v>
      </c>
      <c r="F6" s="51">
        <f t="shared" ref="F6:F16" si="1">ROUND(((E6*1.03)/2080),2)*2080</f>
        <v>48401.599999999999</v>
      </c>
      <c r="G6" s="51">
        <f t="shared" ref="G6:G16" si="2">ROUND(((E6*1.06)/2080),2)*2080</f>
        <v>49816</v>
      </c>
      <c r="H6" s="51">
        <f t="shared" ref="H6:H16" si="3">ROUND(((E6*1.09)/2080),2)*2080</f>
        <v>51209.599999999999</v>
      </c>
      <c r="I6" s="51">
        <f t="shared" ref="I6:I16" si="4">ROUND(((E6*1.12)/2080),2)*2080</f>
        <v>52624</v>
      </c>
      <c r="J6" s="51">
        <f t="shared" ref="J6:J16" si="5">ROUND(((E6*1.15)/2080),2)*2080</f>
        <v>54038.400000000001</v>
      </c>
      <c r="K6" s="164">
        <f t="shared" ref="K6:K16" si="6">ROUND(((J6*1.4)/2080),2)*2080</f>
        <v>75649.599999999991</v>
      </c>
      <c r="M6" s="146">
        <v>45614.400000000001</v>
      </c>
      <c r="N6" s="146">
        <f t="shared" ref="N6:N16" si="7">(O6/100)+1</f>
        <v>1.03</v>
      </c>
      <c r="O6" s="148">
        <v>3</v>
      </c>
    </row>
    <row r="7" spans="1:15" ht="30" customHeight="1">
      <c r="A7" s="76">
        <v>2906</v>
      </c>
      <c r="B7" s="51" t="s">
        <v>176</v>
      </c>
      <c r="C7" s="78" t="s">
        <v>110</v>
      </c>
      <c r="D7" s="78" t="s">
        <v>291</v>
      </c>
      <c r="E7" s="51">
        <f t="shared" ref="E7" si="8">ROUND(((M7*N7)/2080),2)*2080</f>
        <v>46987.199999999997</v>
      </c>
      <c r="F7" s="51">
        <f t="shared" ref="F7" si="9">ROUND(((E7*1.03)/2080),2)*2080</f>
        <v>48401.599999999999</v>
      </c>
      <c r="G7" s="51">
        <f t="shared" ref="G7" si="10">ROUND(((E7*1.06)/2080),2)*2080</f>
        <v>49816</v>
      </c>
      <c r="H7" s="51">
        <f t="shared" ref="H7" si="11">ROUND(((E7*1.09)/2080),2)*2080</f>
        <v>51209.599999999999</v>
      </c>
      <c r="I7" s="51">
        <f t="shared" ref="I7" si="12">ROUND(((E7*1.12)/2080),2)*2080</f>
        <v>52624</v>
      </c>
      <c r="J7" s="51">
        <f t="shared" ref="J7" si="13">ROUND(((E7*1.15)/2080),2)*2080</f>
        <v>54038.400000000001</v>
      </c>
      <c r="K7" s="164">
        <f t="shared" ref="K7" si="14">ROUND(((J7*1.4)/2080),2)*2080</f>
        <v>75649.599999999991</v>
      </c>
      <c r="M7" s="146">
        <v>45614.400000000001</v>
      </c>
      <c r="N7" s="146">
        <f t="shared" ref="N7" si="15">(O7/100)+1</f>
        <v>1.03</v>
      </c>
      <c r="O7" s="148">
        <v>3</v>
      </c>
    </row>
    <row r="8" spans="1:15" ht="30" customHeight="1">
      <c r="A8" s="111">
        <v>2907</v>
      </c>
      <c r="B8" s="129" t="s">
        <v>377</v>
      </c>
      <c r="C8" s="88" t="s">
        <v>110</v>
      </c>
      <c r="D8" s="88" t="s">
        <v>292</v>
      </c>
      <c r="E8" s="90">
        <f t="shared" si="0"/>
        <v>52436.800000000003</v>
      </c>
      <c r="F8" s="90">
        <f t="shared" si="1"/>
        <v>54017.599999999999</v>
      </c>
      <c r="G8" s="90">
        <f t="shared" si="2"/>
        <v>55577.599999999999</v>
      </c>
      <c r="H8" s="90">
        <f t="shared" si="3"/>
        <v>57158.400000000001</v>
      </c>
      <c r="I8" s="90">
        <f t="shared" si="4"/>
        <v>58739.199999999997</v>
      </c>
      <c r="J8" s="90">
        <f t="shared" si="5"/>
        <v>60299.199999999997</v>
      </c>
      <c r="K8" s="165">
        <f t="shared" si="6"/>
        <v>84427.200000000012</v>
      </c>
      <c r="M8" s="146">
        <v>50918.400000000001</v>
      </c>
      <c r="N8" s="146">
        <f t="shared" si="7"/>
        <v>1.03</v>
      </c>
      <c r="O8" s="148">
        <v>3</v>
      </c>
    </row>
    <row r="9" spans="1:15" ht="30" customHeight="1">
      <c r="A9" s="111">
        <v>8091</v>
      </c>
      <c r="B9" s="129" t="s">
        <v>155</v>
      </c>
      <c r="C9" s="88" t="s">
        <v>110</v>
      </c>
      <c r="D9" s="88" t="s">
        <v>292</v>
      </c>
      <c r="E9" s="90">
        <f t="shared" si="0"/>
        <v>52436.800000000003</v>
      </c>
      <c r="F9" s="90">
        <f t="shared" si="1"/>
        <v>54017.599999999999</v>
      </c>
      <c r="G9" s="90">
        <f t="shared" si="2"/>
        <v>55577.599999999999</v>
      </c>
      <c r="H9" s="90">
        <f t="shared" si="3"/>
        <v>57158.400000000001</v>
      </c>
      <c r="I9" s="90">
        <f t="shared" si="4"/>
        <v>58739.199999999997</v>
      </c>
      <c r="J9" s="90">
        <f t="shared" si="5"/>
        <v>60299.199999999997</v>
      </c>
      <c r="K9" s="165">
        <f t="shared" si="6"/>
        <v>84427.200000000012</v>
      </c>
      <c r="M9" s="146">
        <v>50918.400000000001</v>
      </c>
      <c r="N9" s="146">
        <f t="shared" si="7"/>
        <v>1.03</v>
      </c>
      <c r="O9" s="148">
        <v>3</v>
      </c>
    </row>
    <row r="10" spans="1:15" ht="30" customHeight="1">
      <c r="A10" s="76">
        <v>8068</v>
      </c>
      <c r="B10" s="52" t="s">
        <v>298</v>
      </c>
      <c r="C10" s="78" t="s">
        <v>110</v>
      </c>
      <c r="D10" s="78" t="s">
        <v>293</v>
      </c>
      <c r="E10" s="51">
        <f t="shared" si="0"/>
        <v>61193.600000000006</v>
      </c>
      <c r="F10" s="51">
        <f t="shared" si="1"/>
        <v>63024</v>
      </c>
      <c r="G10" s="51">
        <f t="shared" si="2"/>
        <v>64875.200000000004</v>
      </c>
      <c r="H10" s="51">
        <f t="shared" si="3"/>
        <v>66705.600000000006</v>
      </c>
      <c r="I10" s="51">
        <f t="shared" si="4"/>
        <v>68536</v>
      </c>
      <c r="J10" s="51">
        <f t="shared" si="5"/>
        <v>70366.399999999994</v>
      </c>
      <c r="K10" s="164">
        <f t="shared" si="6"/>
        <v>98508.800000000003</v>
      </c>
      <c r="M10" s="146">
        <v>59404.799999999996</v>
      </c>
      <c r="N10" s="146">
        <f t="shared" si="7"/>
        <v>1.03</v>
      </c>
      <c r="O10" s="148">
        <v>3</v>
      </c>
    </row>
    <row r="11" spans="1:15" ht="30" customHeight="1">
      <c r="A11" s="76">
        <v>8121</v>
      </c>
      <c r="B11" s="52" t="s">
        <v>72</v>
      </c>
      <c r="C11" s="78" t="s">
        <v>110</v>
      </c>
      <c r="D11" s="78" t="s">
        <v>293</v>
      </c>
      <c r="E11" s="51">
        <f t="shared" si="0"/>
        <v>61193.600000000006</v>
      </c>
      <c r="F11" s="51">
        <f t="shared" si="1"/>
        <v>63024</v>
      </c>
      <c r="G11" s="51">
        <f t="shared" si="2"/>
        <v>64875.200000000004</v>
      </c>
      <c r="H11" s="51">
        <f t="shared" si="3"/>
        <v>66705.600000000006</v>
      </c>
      <c r="I11" s="51">
        <f t="shared" si="4"/>
        <v>68536</v>
      </c>
      <c r="J11" s="51">
        <f t="shared" si="5"/>
        <v>70366.399999999994</v>
      </c>
      <c r="K11" s="164">
        <f t="shared" si="6"/>
        <v>98508.800000000003</v>
      </c>
      <c r="M11" s="146">
        <v>59404.799999999996</v>
      </c>
      <c r="N11" s="146">
        <f t="shared" si="7"/>
        <v>1.03</v>
      </c>
      <c r="O11" s="148">
        <v>3</v>
      </c>
    </row>
    <row r="12" spans="1:15" ht="30" customHeight="1">
      <c r="A12" s="111">
        <v>8151</v>
      </c>
      <c r="B12" s="90" t="s">
        <v>151</v>
      </c>
      <c r="C12" s="88" t="s">
        <v>110</v>
      </c>
      <c r="D12" s="88" t="s">
        <v>294</v>
      </c>
      <c r="E12" s="90">
        <f t="shared" si="0"/>
        <v>74297.599999999991</v>
      </c>
      <c r="F12" s="90">
        <f t="shared" si="1"/>
        <v>76523.199999999997</v>
      </c>
      <c r="G12" s="90">
        <f t="shared" si="2"/>
        <v>78748.800000000003</v>
      </c>
      <c r="H12" s="90">
        <f t="shared" si="3"/>
        <v>80974.399999999994</v>
      </c>
      <c r="I12" s="90">
        <f t="shared" si="4"/>
        <v>83220.800000000003</v>
      </c>
      <c r="J12" s="90">
        <f t="shared" si="5"/>
        <v>85446.399999999994</v>
      </c>
      <c r="K12" s="165">
        <f t="shared" si="6"/>
        <v>119620.8</v>
      </c>
      <c r="M12" s="146">
        <v>72134.399999999994</v>
      </c>
      <c r="N12" s="146">
        <f t="shared" si="7"/>
        <v>1.03</v>
      </c>
      <c r="O12" s="148">
        <v>3</v>
      </c>
    </row>
    <row r="13" spans="1:15" ht="30" customHeight="1">
      <c r="A13" s="76">
        <v>8211</v>
      </c>
      <c r="B13" s="51" t="s">
        <v>248</v>
      </c>
      <c r="C13" s="78" t="s">
        <v>111</v>
      </c>
      <c r="D13" s="78" t="s">
        <v>295</v>
      </c>
      <c r="E13" s="51">
        <f t="shared" si="0"/>
        <v>81952</v>
      </c>
      <c r="F13" s="51">
        <f t="shared" si="1"/>
        <v>84406.399999999994</v>
      </c>
      <c r="G13" s="51">
        <f t="shared" si="2"/>
        <v>86860.800000000003</v>
      </c>
      <c r="H13" s="51">
        <f t="shared" si="3"/>
        <v>89336</v>
      </c>
      <c r="I13" s="51">
        <f t="shared" si="4"/>
        <v>91790.400000000009</v>
      </c>
      <c r="J13" s="51">
        <f t="shared" si="5"/>
        <v>94244.800000000003</v>
      </c>
      <c r="K13" s="164">
        <f t="shared" si="6"/>
        <v>131934.39999999999</v>
      </c>
      <c r="M13" s="146">
        <v>79560</v>
      </c>
      <c r="N13" s="146">
        <f t="shared" si="7"/>
        <v>1.03</v>
      </c>
      <c r="O13" s="148">
        <v>3</v>
      </c>
    </row>
    <row r="14" spans="1:15" ht="30" customHeight="1">
      <c r="A14" s="76">
        <v>8059</v>
      </c>
      <c r="B14" s="51" t="s">
        <v>184</v>
      </c>
      <c r="C14" s="78" t="s">
        <v>111</v>
      </c>
      <c r="D14" s="78" t="s">
        <v>295</v>
      </c>
      <c r="E14" s="51">
        <f t="shared" si="0"/>
        <v>81952</v>
      </c>
      <c r="F14" s="51">
        <f t="shared" si="1"/>
        <v>84406.399999999994</v>
      </c>
      <c r="G14" s="51">
        <f t="shared" si="2"/>
        <v>86860.800000000003</v>
      </c>
      <c r="H14" s="51">
        <f t="shared" si="3"/>
        <v>89336</v>
      </c>
      <c r="I14" s="51">
        <f t="shared" si="4"/>
        <v>91790.400000000009</v>
      </c>
      <c r="J14" s="51">
        <f t="shared" si="5"/>
        <v>94244.800000000003</v>
      </c>
      <c r="K14" s="164">
        <f t="shared" si="6"/>
        <v>131934.39999999999</v>
      </c>
      <c r="M14" s="146">
        <v>79560</v>
      </c>
      <c r="N14" s="146">
        <f t="shared" si="7"/>
        <v>1.03</v>
      </c>
      <c r="O14" s="148">
        <v>3</v>
      </c>
    </row>
    <row r="15" spans="1:15" ht="30" customHeight="1">
      <c r="A15" s="111">
        <v>8242</v>
      </c>
      <c r="B15" s="90" t="s">
        <v>150</v>
      </c>
      <c r="C15" s="88" t="s">
        <v>111</v>
      </c>
      <c r="D15" s="88" t="s">
        <v>296</v>
      </c>
      <c r="E15" s="90">
        <f t="shared" si="0"/>
        <v>93745.600000000006</v>
      </c>
      <c r="F15" s="90">
        <f t="shared" si="1"/>
        <v>96553.600000000006</v>
      </c>
      <c r="G15" s="90">
        <f t="shared" si="2"/>
        <v>99361.600000000006</v>
      </c>
      <c r="H15" s="90">
        <f t="shared" si="3"/>
        <v>102190.40000000001</v>
      </c>
      <c r="I15" s="90">
        <f t="shared" si="4"/>
        <v>104998.39999999999</v>
      </c>
      <c r="J15" s="90">
        <f t="shared" si="5"/>
        <v>107806.39999999999</v>
      </c>
      <c r="K15" s="165">
        <f t="shared" si="6"/>
        <v>150924.80000000002</v>
      </c>
      <c r="M15" s="146">
        <v>91020.800000000003</v>
      </c>
      <c r="N15" s="146">
        <f t="shared" si="7"/>
        <v>1.03</v>
      </c>
      <c r="O15" s="148">
        <v>3</v>
      </c>
    </row>
    <row r="16" spans="1:15" ht="30" customHeight="1" thickBot="1">
      <c r="A16" s="130">
        <v>8241</v>
      </c>
      <c r="B16" s="131" t="s">
        <v>106</v>
      </c>
      <c r="C16" s="132" t="s">
        <v>111</v>
      </c>
      <c r="D16" s="132" t="s">
        <v>297</v>
      </c>
      <c r="E16" s="131">
        <f t="shared" si="0"/>
        <v>131144</v>
      </c>
      <c r="F16" s="131">
        <f t="shared" si="1"/>
        <v>135075.19999999998</v>
      </c>
      <c r="G16" s="131">
        <f t="shared" si="2"/>
        <v>139006.39999999999</v>
      </c>
      <c r="H16" s="131">
        <f t="shared" si="3"/>
        <v>142937.60000000001</v>
      </c>
      <c r="I16" s="131">
        <f t="shared" si="4"/>
        <v>146889.60000000001</v>
      </c>
      <c r="J16" s="131">
        <f t="shared" si="5"/>
        <v>150820.80000000002</v>
      </c>
      <c r="K16" s="166">
        <f t="shared" si="6"/>
        <v>211140.80000000002</v>
      </c>
      <c r="M16" s="146">
        <v>127316.8</v>
      </c>
      <c r="N16" s="146">
        <f t="shared" si="7"/>
        <v>1.03</v>
      </c>
      <c r="O16" s="148">
        <v>3</v>
      </c>
    </row>
  </sheetData>
  <sortState xmlns:xlrd2="http://schemas.microsoft.com/office/spreadsheetml/2017/richdata2" ref="A6:K16">
    <sortCondition ref="E6:E16"/>
  </sortState>
  <mergeCells count="2">
    <mergeCell ref="A1:K1"/>
    <mergeCell ref="A2:K2"/>
  </mergeCells>
  <printOptions horizontalCentered="1"/>
  <pageMargins left="0.2" right="0.2" top="0.25" bottom="0.25" header="0.3" footer="0.3"/>
  <pageSetup scale="6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topLeftCell="B1" workbookViewId="0">
      <selection activeCell="D15" sqref="D15"/>
    </sheetView>
  </sheetViews>
  <sheetFormatPr defaultColWidth="9.08984375" defaultRowHeight="15.5"/>
  <cols>
    <col min="1" max="1" width="14" style="48" bestFit="1" customWidth="1"/>
    <col min="2" max="2" width="43.6328125" style="47" bestFit="1" customWidth="1"/>
    <col min="3" max="3" width="8.6328125" style="48" bestFit="1" customWidth="1"/>
    <col min="4" max="4" width="15" style="48" bestFit="1" customWidth="1"/>
    <col min="5" max="5" width="18.36328125" style="47" bestFit="1" customWidth="1"/>
    <col min="6" max="7" width="17.90625" style="47" bestFit="1" customWidth="1"/>
    <col min="8" max="8" width="18.08984375" style="47" bestFit="1" customWidth="1"/>
    <col min="9" max="9" width="17.90625" style="47" bestFit="1" customWidth="1"/>
    <col min="10" max="10" width="18.08984375" style="47" bestFit="1" customWidth="1"/>
    <col min="11" max="11" width="17.90625" style="47" bestFit="1" customWidth="1"/>
    <col min="12" max="16384" width="9.08984375" style="47"/>
  </cols>
  <sheetData>
    <row r="1" spans="1:11" ht="25.25" customHeight="1">
      <c r="A1" s="177" t="s">
        <v>109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25.25" customHeight="1">
      <c r="A2" s="174" t="s">
        <v>300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25.25" customHeight="1" thickBot="1">
      <c r="A3" s="57"/>
      <c r="K3" s="58"/>
    </row>
    <row r="4" spans="1:11" ht="30" customHeight="1" thickBot="1">
      <c r="A4" s="59" t="s">
        <v>0</v>
      </c>
      <c r="B4" s="49" t="s">
        <v>1</v>
      </c>
      <c r="C4" s="49" t="s">
        <v>2</v>
      </c>
      <c r="D4" s="49" t="s">
        <v>3</v>
      </c>
      <c r="E4" s="50" t="s">
        <v>319</v>
      </c>
      <c r="F4" s="50" t="s">
        <v>211</v>
      </c>
      <c r="G4" s="50" t="s">
        <v>212</v>
      </c>
      <c r="H4" s="50" t="s">
        <v>213</v>
      </c>
      <c r="I4" s="50" t="s">
        <v>214</v>
      </c>
      <c r="J4" s="50" t="s">
        <v>247</v>
      </c>
      <c r="K4" s="60" t="s">
        <v>216</v>
      </c>
    </row>
    <row r="5" spans="1:11" ht="30" customHeight="1">
      <c r="A5" s="57">
        <v>8030</v>
      </c>
      <c r="B5" s="97" t="s">
        <v>113</v>
      </c>
      <c r="C5" s="48" t="s">
        <v>110</v>
      </c>
      <c r="D5" s="48" t="s">
        <v>290</v>
      </c>
      <c r="E5" s="71">
        <v>40000</v>
      </c>
      <c r="F5" s="98"/>
      <c r="G5" s="98"/>
      <c r="H5" s="98"/>
      <c r="I5" s="98"/>
      <c r="J5" s="98"/>
      <c r="K5" s="99">
        <f t="shared" ref="K5:K15" si="0">J5*1.4</f>
        <v>0</v>
      </c>
    </row>
    <row r="6" spans="1:11" ht="30" customHeight="1">
      <c r="A6" s="57">
        <v>8031</v>
      </c>
      <c r="B6" s="71" t="s">
        <v>36</v>
      </c>
      <c r="C6" s="48" t="s">
        <v>110</v>
      </c>
      <c r="D6" s="48" t="s">
        <v>291</v>
      </c>
      <c r="E6" s="71">
        <v>43000</v>
      </c>
      <c r="F6" s="71">
        <f t="shared" ref="F6:F15" si="1">E6*1.03</f>
        <v>44290</v>
      </c>
      <c r="G6" s="71">
        <f t="shared" ref="G6:G15" si="2">E6*1.06</f>
        <v>45580</v>
      </c>
      <c r="H6" s="71">
        <f t="shared" ref="H6:H15" si="3">E6*1.09</f>
        <v>46870</v>
      </c>
      <c r="I6" s="71">
        <f t="shared" ref="I6:I15" si="4">E6*1.12</f>
        <v>48160.000000000007</v>
      </c>
      <c r="J6" s="71">
        <f t="shared" ref="J6:J15" si="5">E6*1.15</f>
        <v>49449.999999999993</v>
      </c>
      <c r="K6" s="73">
        <f t="shared" si="0"/>
        <v>69229.999999999985</v>
      </c>
    </row>
    <row r="7" spans="1:11" ht="30" customHeight="1">
      <c r="A7" s="57">
        <v>2906</v>
      </c>
      <c r="B7" s="97" t="s">
        <v>351</v>
      </c>
      <c r="C7" s="48" t="s">
        <v>110</v>
      </c>
      <c r="D7" s="48" t="s">
        <v>292</v>
      </c>
      <c r="E7" s="71">
        <v>48000</v>
      </c>
      <c r="F7" s="71">
        <f t="shared" si="1"/>
        <v>49440</v>
      </c>
      <c r="G7" s="71">
        <f t="shared" si="2"/>
        <v>50880</v>
      </c>
      <c r="H7" s="71">
        <f t="shared" si="3"/>
        <v>52320.000000000007</v>
      </c>
      <c r="I7" s="71">
        <f t="shared" si="4"/>
        <v>53760.000000000007</v>
      </c>
      <c r="J7" s="71">
        <f t="shared" si="5"/>
        <v>55199.999999999993</v>
      </c>
      <c r="K7" s="73">
        <f t="shared" si="0"/>
        <v>77279.999999999985</v>
      </c>
    </row>
    <row r="8" spans="1:11" ht="30" customHeight="1">
      <c r="A8" s="57">
        <v>8091</v>
      </c>
      <c r="B8" s="97" t="s">
        <v>155</v>
      </c>
      <c r="C8" s="48" t="s">
        <v>110</v>
      </c>
      <c r="D8" s="48" t="s">
        <v>292</v>
      </c>
      <c r="E8" s="71">
        <v>51000</v>
      </c>
      <c r="F8" s="71">
        <f t="shared" si="1"/>
        <v>52530</v>
      </c>
      <c r="G8" s="71">
        <f t="shared" si="2"/>
        <v>54060</v>
      </c>
      <c r="H8" s="71">
        <f t="shared" si="3"/>
        <v>55590.000000000007</v>
      </c>
      <c r="I8" s="71">
        <f t="shared" si="4"/>
        <v>57120.000000000007</v>
      </c>
      <c r="J8" s="71">
        <f t="shared" si="5"/>
        <v>58649.999999999993</v>
      </c>
      <c r="K8" s="73">
        <f t="shared" si="0"/>
        <v>82109.999999999985</v>
      </c>
    </row>
    <row r="9" spans="1:11" ht="30" customHeight="1">
      <c r="A9" s="57">
        <v>8067</v>
      </c>
      <c r="B9" s="97" t="s">
        <v>298</v>
      </c>
      <c r="C9" s="48" t="s">
        <v>110</v>
      </c>
      <c r="D9" s="48" t="s">
        <v>293</v>
      </c>
      <c r="E9" s="71">
        <v>59000</v>
      </c>
      <c r="F9" s="71">
        <f t="shared" si="1"/>
        <v>60770</v>
      </c>
      <c r="G9" s="71">
        <f t="shared" si="2"/>
        <v>62540</v>
      </c>
      <c r="H9" s="71">
        <f t="shared" si="3"/>
        <v>64310.000000000007</v>
      </c>
      <c r="I9" s="71">
        <f t="shared" si="4"/>
        <v>66080</v>
      </c>
      <c r="J9" s="71">
        <f t="shared" si="5"/>
        <v>67850</v>
      </c>
      <c r="K9" s="73">
        <f t="shared" si="0"/>
        <v>94990</v>
      </c>
    </row>
    <row r="10" spans="1:11" ht="30" customHeight="1">
      <c r="A10" s="57">
        <v>8121</v>
      </c>
      <c r="B10" s="97" t="s">
        <v>72</v>
      </c>
      <c r="C10" s="48" t="s">
        <v>110</v>
      </c>
      <c r="D10" s="48" t="s">
        <v>293</v>
      </c>
      <c r="E10" s="71">
        <v>59000</v>
      </c>
      <c r="F10" s="71">
        <f t="shared" si="1"/>
        <v>60770</v>
      </c>
      <c r="G10" s="71">
        <f t="shared" si="2"/>
        <v>62540</v>
      </c>
      <c r="H10" s="71">
        <f t="shared" si="3"/>
        <v>64310.000000000007</v>
      </c>
      <c r="I10" s="71">
        <f t="shared" si="4"/>
        <v>66080</v>
      </c>
      <c r="J10" s="71">
        <f t="shared" si="5"/>
        <v>67850</v>
      </c>
      <c r="K10" s="73">
        <f t="shared" si="0"/>
        <v>94990</v>
      </c>
    </row>
    <row r="11" spans="1:11" ht="30" customHeight="1">
      <c r="A11" s="57">
        <v>8151</v>
      </c>
      <c r="B11" s="71" t="s">
        <v>151</v>
      </c>
      <c r="C11" s="48" t="s">
        <v>110</v>
      </c>
      <c r="D11" s="48" t="s">
        <v>294</v>
      </c>
      <c r="E11" s="71">
        <v>68000</v>
      </c>
      <c r="F11" s="71">
        <f t="shared" si="1"/>
        <v>70040</v>
      </c>
      <c r="G11" s="71">
        <f t="shared" si="2"/>
        <v>72080</v>
      </c>
      <c r="H11" s="71">
        <f t="shared" si="3"/>
        <v>74120</v>
      </c>
      <c r="I11" s="71">
        <f t="shared" si="4"/>
        <v>76160</v>
      </c>
      <c r="J11" s="71">
        <f t="shared" si="5"/>
        <v>78200</v>
      </c>
      <c r="K11" s="73">
        <f t="shared" si="0"/>
        <v>109480</v>
      </c>
    </row>
    <row r="12" spans="1:11" ht="30" customHeight="1">
      <c r="A12" s="57">
        <v>8211</v>
      </c>
      <c r="B12" s="71" t="s">
        <v>248</v>
      </c>
      <c r="C12" s="48" t="s">
        <v>111</v>
      </c>
      <c r="D12" s="48" t="s">
        <v>295</v>
      </c>
      <c r="E12" s="71">
        <v>79000</v>
      </c>
      <c r="F12" s="71">
        <f t="shared" si="1"/>
        <v>81370</v>
      </c>
      <c r="G12" s="71">
        <f t="shared" si="2"/>
        <v>83740</v>
      </c>
      <c r="H12" s="71">
        <f t="shared" si="3"/>
        <v>86110</v>
      </c>
      <c r="I12" s="71">
        <f t="shared" si="4"/>
        <v>88480.000000000015</v>
      </c>
      <c r="J12" s="71">
        <f t="shared" si="5"/>
        <v>90850</v>
      </c>
      <c r="K12" s="73">
        <f t="shared" si="0"/>
        <v>127189.99999999999</v>
      </c>
    </row>
    <row r="13" spans="1:11" ht="30" customHeight="1">
      <c r="A13" s="57">
        <v>8059</v>
      </c>
      <c r="B13" s="71" t="s">
        <v>184</v>
      </c>
      <c r="C13" s="48" t="s">
        <v>111</v>
      </c>
      <c r="D13" s="48" t="s">
        <v>295</v>
      </c>
      <c r="E13" s="71">
        <v>79000</v>
      </c>
      <c r="F13" s="71">
        <f t="shared" si="1"/>
        <v>81370</v>
      </c>
      <c r="G13" s="71">
        <f t="shared" si="2"/>
        <v>83740</v>
      </c>
      <c r="H13" s="71">
        <f t="shared" si="3"/>
        <v>86110</v>
      </c>
      <c r="I13" s="71">
        <f t="shared" si="4"/>
        <v>88480.000000000015</v>
      </c>
      <c r="J13" s="71">
        <f t="shared" si="5"/>
        <v>90850</v>
      </c>
      <c r="K13" s="73">
        <f t="shared" si="0"/>
        <v>127189.99999999999</v>
      </c>
    </row>
    <row r="14" spans="1:11" ht="30" customHeight="1">
      <c r="A14" s="57">
        <v>8242</v>
      </c>
      <c r="B14" s="71" t="s">
        <v>150</v>
      </c>
      <c r="C14" s="48" t="s">
        <v>111</v>
      </c>
      <c r="D14" s="48" t="s">
        <v>296</v>
      </c>
      <c r="E14" s="71">
        <v>92000</v>
      </c>
      <c r="F14" s="71">
        <f t="shared" si="1"/>
        <v>94760</v>
      </c>
      <c r="G14" s="71">
        <f t="shared" si="2"/>
        <v>97520</v>
      </c>
      <c r="H14" s="71">
        <f t="shared" si="3"/>
        <v>100280.00000000001</v>
      </c>
      <c r="I14" s="71">
        <f t="shared" si="4"/>
        <v>103040.00000000001</v>
      </c>
      <c r="J14" s="71">
        <f t="shared" si="5"/>
        <v>105799.99999999999</v>
      </c>
      <c r="K14" s="73">
        <f t="shared" si="0"/>
        <v>148119.99999999997</v>
      </c>
    </row>
    <row r="15" spans="1:11" ht="30" customHeight="1" thickBot="1">
      <c r="A15" s="105">
        <v>8241</v>
      </c>
      <c r="B15" s="100" t="s">
        <v>106</v>
      </c>
      <c r="C15" s="106" t="s">
        <v>111</v>
      </c>
      <c r="D15" s="106" t="s">
        <v>297</v>
      </c>
      <c r="E15" s="100">
        <v>120000</v>
      </c>
      <c r="F15" s="100">
        <f t="shared" si="1"/>
        <v>123600</v>
      </c>
      <c r="G15" s="100">
        <f t="shared" si="2"/>
        <v>127200</v>
      </c>
      <c r="H15" s="100">
        <f t="shared" si="3"/>
        <v>130800.00000000001</v>
      </c>
      <c r="I15" s="100">
        <f t="shared" si="4"/>
        <v>134400</v>
      </c>
      <c r="J15" s="100">
        <f t="shared" si="5"/>
        <v>138000</v>
      </c>
      <c r="K15" s="101">
        <f t="shared" si="0"/>
        <v>193200</v>
      </c>
    </row>
  </sheetData>
  <autoFilter ref="A4:K4" xr:uid="{00000000-0009-0000-0000-000002000000}">
    <sortState xmlns:xlrd2="http://schemas.microsoft.com/office/spreadsheetml/2017/richdata2" ref="A5:K15">
      <sortCondition ref="E4"/>
    </sortState>
  </autoFilter>
  <mergeCells count="2">
    <mergeCell ref="A1:K1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topLeftCell="B4" workbookViewId="0">
      <selection activeCell="D15" sqref="D15"/>
    </sheetView>
  </sheetViews>
  <sheetFormatPr defaultColWidth="9.08984375" defaultRowHeight="15.5"/>
  <cols>
    <col min="1" max="1" width="14" style="48" bestFit="1" customWidth="1"/>
    <col min="2" max="2" width="43.6328125" style="47" bestFit="1" customWidth="1"/>
    <col min="3" max="3" width="8.6328125" style="48" bestFit="1" customWidth="1"/>
    <col min="4" max="4" width="15" style="48" bestFit="1" customWidth="1"/>
    <col min="5" max="5" width="18.36328125" style="47" bestFit="1" customWidth="1"/>
    <col min="6" max="7" width="17.90625" style="47" bestFit="1" customWidth="1"/>
    <col min="8" max="8" width="18.08984375" style="47" bestFit="1" customWidth="1"/>
    <col min="9" max="9" width="17.90625" style="47" bestFit="1" customWidth="1"/>
    <col min="10" max="10" width="18.08984375" style="47" bestFit="1" customWidth="1"/>
    <col min="11" max="11" width="17.90625" style="47" bestFit="1" customWidth="1"/>
    <col min="12" max="16384" width="9.08984375" style="47"/>
  </cols>
  <sheetData>
    <row r="1" spans="1:11" ht="25.25" customHeight="1">
      <c r="A1" s="177" t="s">
        <v>109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25.25" customHeight="1">
      <c r="A2" s="174" t="s">
        <v>300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1" ht="25.25" customHeight="1" thickBot="1">
      <c r="A3" s="57"/>
      <c r="K3" s="58"/>
    </row>
    <row r="4" spans="1:11" ht="30" customHeight="1" thickBot="1">
      <c r="A4" s="59" t="s">
        <v>0</v>
      </c>
      <c r="B4" s="49" t="s">
        <v>1</v>
      </c>
      <c r="C4" s="49" t="s">
        <v>2</v>
      </c>
      <c r="D4" s="49" t="s">
        <v>3</v>
      </c>
      <c r="E4" s="50" t="s">
        <v>319</v>
      </c>
      <c r="F4" s="50" t="s">
        <v>211</v>
      </c>
      <c r="G4" s="50" t="s">
        <v>212</v>
      </c>
      <c r="H4" s="50" t="s">
        <v>213</v>
      </c>
      <c r="I4" s="50" t="s">
        <v>214</v>
      </c>
      <c r="J4" s="50" t="s">
        <v>247</v>
      </c>
      <c r="K4" s="60" t="s">
        <v>216</v>
      </c>
    </row>
    <row r="5" spans="1:11" ht="30" customHeight="1">
      <c r="A5" s="57">
        <v>8030</v>
      </c>
      <c r="B5" s="97" t="s">
        <v>113</v>
      </c>
      <c r="C5" s="48" t="s">
        <v>110</v>
      </c>
      <c r="D5" s="48" t="s">
        <v>290</v>
      </c>
      <c r="E5" s="71">
        <v>40000</v>
      </c>
      <c r="F5" s="98"/>
      <c r="G5" s="98"/>
      <c r="H5" s="98"/>
      <c r="I5" s="98"/>
      <c r="J5" s="98"/>
      <c r="K5" s="99">
        <f t="shared" ref="K5:K15" si="0">J5*1.4</f>
        <v>0</v>
      </c>
    </row>
    <row r="6" spans="1:11" ht="30" customHeight="1">
      <c r="A6" s="57">
        <v>8031</v>
      </c>
      <c r="B6" s="71" t="s">
        <v>36</v>
      </c>
      <c r="C6" s="48" t="s">
        <v>110</v>
      </c>
      <c r="D6" s="48" t="s">
        <v>291</v>
      </c>
      <c r="E6" s="71">
        <v>43000</v>
      </c>
      <c r="F6" s="71">
        <f t="shared" ref="F6:F15" si="1">E6*1.03</f>
        <v>44290</v>
      </c>
      <c r="G6" s="71">
        <f t="shared" ref="G6:G15" si="2">E6*1.06</f>
        <v>45580</v>
      </c>
      <c r="H6" s="71">
        <f t="shared" ref="H6:H15" si="3">E6*1.09</f>
        <v>46870</v>
      </c>
      <c r="I6" s="71">
        <f t="shared" ref="I6:I15" si="4">E6*1.12</f>
        <v>48160.000000000007</v>
      </c>
      <c r="J6" s="71">
        <f t="shared" ref="J6:J15" si="5">E6*1.15</f>
        <v>49449.999999999993</v>
      </c>
      <c r="K6" s="73">
        <f t="shared" si="0"/>
        <v>69229.999999999985</v>
      </c>
    </row>
    <row r="7" spans="1:11" ht="30" customHeight="1">
      <c r="A7" s="57">
        <v>2906</v>
      </c>
      <c r="B7" s="97" t="s">
        <v>351</v>
      </c>
      <c r="C7" s="48" t="s">
        <v>110</v>
      </c>
      <c r="D7" s="48" t="s">
        <v>292</v>
      </c>
      <c r="E7" s="71">
        <v>48000</v>
      </c>
      <c r="F7" s="71">
        <f t="shared" si="1"/>
        <v>49440</v>
      </c>
      <c r="G7" s="71">
        <f t="shared" si="2"/>
        <v>50880</v>
      </c>
      <c r="H7" s="71">
        <f t="shared" si="3"/>
        <v>52320.000000000007</v>
      </c>
      <c r="I7" s="71">
        <f t="shared" si="4"/>
        <v>53760.000000000007</v>
      </c>
      <c r="J7" s="71">
        <f t="shared" si="5"/>
        <v>55199.999999999993</v>
      </c>
      <c r="K7" s="73">
        <f t="shared" si="0"/>
        <v>77279.999999999985</v>
      </c>
    </row>
    <row r="8" spans="1:11" ht="30" customHeight="1">
      <c r="A8" s="57">
        <v>8091</v>
      </c>
      <c r="B8" s="97" t="s">
        <v>155</v>
      </c>
      <c r="C8" s="48" t="s">
        <v>110</v>
      </c>
      <c r="D8" s="48" t="s">
        <v>292</v>
      </c>
      <c r="E8" s="71">
        <v>50000</v>
      </c>
      <c r="F8" s="71">
        <f t="shared" si="1"/>
        <v>51500</v>
      </c>
      <c r="G8" s="71">
        <f t="shared" si="2"/>
        <v>53000</v>
      </c>
      <c r="H8" s="71">
        <f t="shared" si="3"/>
        <v>54500.000000000007</v>
      </c>
      <c r="I8" s="71">
        <f t="shared" si="4"/>
        <v>56000.000000000007</v>
      </c>
      <c r="J8" s="71">
        <f t="shared" si="5"/>
        <v>57499.999999999993</v>
      </c>
      <c r="K8" s="73">
        <f t="shared" si="0"/>
        <v>80499.999999999985</v>
      </c>
    </row>
    <row r="9" spans="1:11" ht="30" customHeight="1">
      <c r="A9" s="57">
        <v>8067</v>
      </c>
      <c r="B9" s="97" t="s">
        <v>298</v>
      </c>
      <c r="C9" s="48" t="s">
        <v>110</v>
      </c>
      <c r="D9" s="48" t="s">
        <v>293</v>
      </c>
      <c r="E9" s="71">
        <v>58000</v>
      </c>
      <c r="F9" s="71">
        <f t="shared" si="1"/>
        <v>59740</v>
      </c>
      <c r="G9" s="71">
        <f t="shared" si="2"/>
        <v>61480</v>
      </c>
      <c r="H9" s="71">
        <f t="shared" si="3"/>
        <v>63220.000000000007</v>
      </c>
      <c r="I9" s="71">
        <f t="shared" si="4"/>
        <v>64960.000000000007</v>
      </c>
      <c r="J9" s="71">
        <f t="shared" si="5"/>
        <v>66700</v>
      </c>
      <c r="K9" s="73">
        <f t="shared" si="0"/>
        <v>93380</v>
      </c>
    </row>
    <row r="10" spans="1:11" ht="30" customHeight="1">
      <c r="A10" s="57">
        <v>8121</v>
      </c>
      <c r="B10" s="97" t="s">
        <v>72</v>
      </c>
      <c r="C10" s="48" t="s">
        <v>110</v>
      </c>
      <c r="D10" s="48" t="s">
        <v>293</v>
      </c>
      <c r="E10" s="71">
        <v>58000</v>
      </c>
      <c r="F10" s="71">
        <f t="shared" si="1"/>
        <v>59740</v>
      </c>
      <c r="G10" s="71">
        <f t="shared" si="2"/>
        <v>61480</v>
      </c>
      <c r="H10" s="71">
        <f t="shared" si="3"/>
        <v>63220.000000000007</v>
      </c>
      <c r="I10" s="71">
        <f t="shared" si="4"/>
        <v>64960.000000000007</v>
      </c>
      <c r="J10" s="71">
        <f t="shared" si="5"/>
        <v>66700</v>
      </c>
      <c r="K10" s="73">
        <f t="shared" si="0"/>
        <v>93380</v>
      </c>
    </row>
    <row r="11" spans="1:11" ht="30" customHeight="1">
      <c r="A11" s="57">
        <v>8151</v>
      </c>
      <c r="B11" s="71" t="s">
        <v>151</v>
      </c>
      <c r="C11" s="48" t="s">
        <v>110</v>
      </c>
      <c r="D11" s="48" t="s">
        <v>294</v>
      </c>
      <c r="E11" s="71">
        <v>68000</v>
      </c>
      <c r="F11" s="71">
        <f t="shared" si="1"/>
        <v>70040</v>
      </c>
      <c r="G11" s="71">
        <f t="shared" si="2"/>
        <v>72080</v>
      </c>
      <c r="H11" s="71">
        <f t="shared" si="3"/>
        <v>74120</v>
      </c>
      <c r="I11" s="71">
        <f t="shared" si="4"/>
        <v>76160</v>
      </c>
      <c r="J11" s="71">
        <f t="shared" si="5"/>
        <v>78200</v>
      </c>
      <c r="K11" s="73">
        <f t="shared" si="0"/>
        <v>109480</v>
      </c>
    </row>
    <row r="12" spans="1:11" ht="30" customHeight="1">
      <c r="A12" s="57">
        <v>8211</v>
      </c>
      <c r="B12" s="71" t="s">
        <v>248</v>
      </c>
      <c r="C12" s="48" t="s">
        <v>111</v>
      </c>
      <c r="D12" s="48" t="s">
        <v>295</v>
      </c>
      <c r="E12" s="71">
        <v>79000</v>
      </c>
      <c r="F12" s="71">
        <f t="shared" si="1"/>
        <v>81370</v>
      </c>
      <c r="G12" s="71">
        <f t="shared" si="2"/>
        <v>83740</v>
      </c>
      <c r="H12" s="71">
        <f t="shared" si="3"/>
        <v>86110</v>
      </c>
      <c r="I12" s="71">
        <f t="shared" si="4"/>
        <v>88480.000000000015</v>
      </c>
      <c r="J12" s="71">
        <f t="shared" si="5"/>
        <v>90850</v>
      </c>
      <c r="K12" s="73">
        <f t="shared" si="0"/>
        <v>127189.99999999999</v>
      </c>
    </row>
    <row r="13" spans="1:11" ht="30" customHeight="1">
      <c r="A13" s="57">
        <v>8059</v>
      </c>
      <c r="B13" s="71" t="s">
        <v>184</v>
      </c>
      <c r="C13" s="48" t="s">
        <v>111</v>
      </c>
      <c r="D13" s="48" t="s">
        <v>295</v>
      </c>
      <c r="E13" s="71">
        <v>79000</v>
      </c>
      <c r="F13" s="71">
        <f t="shared" si="1"/>
        <v>81370</v>
      </c>
      <c r="G13" s="71">
        <f t="shared" si="2"/>
        <v>83740</v>
      </c>
      <c r="H13" s="71">
        <f t="shared" si="3"/>
        <v>86110</v>
      </c>
      <c r="I13" s="71">
        <f t="shared" si="4"/>
        <v>88480.000000000015</v>
      </c>
      <c r="J13" s="71">
        <f t="shared" si="5"/>
        <v>90850</v>
      </c>
      <c r="K13" s="73">
        <f t="shared" si="0"/>
        <v>127189.99999999999</v>
      </c>
    </row>
    <row r="14" spans="1:11" ht="30" customHeight="1">
      <c r="A14" s="57">
        <v>8242</v>
      </c>
      <c r="B14" s="71" t="s">
        <v>150</v>
      </c>
      <c r="C14" s="48" t="s">
        <v>111</v>
      </c>
      <c r="D14" s="48" t="s">
        <v>296</v>
      </c>
      <c r="E14" s="71">
        <v>91000</v>
      </c>
      <c r="F14" s="71">
        <f t="shared" si="1"/>
        <v>93730</v>
      </c>
      <c r="G14" s="71">
        <f t="shared" si="2"/>
        <v>96460</v>
      </c>
      <c r="H14" s="71">
        <f t="shared" si="3"/>
        <v>99190</v>
      </c>
      <c r="I14" s="71">
        <f t="shared" si="4"/>
        <v>101920.00000000001</v>
      </c>
      <c r="J14" s="71">
        <f t="shared" si="5"/>
        <v>104649.99999999999</v>
      </c>
      <c r="K14" s="73">
        <f t="shared" si="0"/>
        <v>146509.99999999997</v>
      </c>
    </row>
    <row r="15" spans="1:11" ht="30" customHeight="1" thickBot="1">
      <c r="A15" s="105">
        <v>8241</v>
      </c>
      <c r="B15" s="100" t="s">
        <v>106</v>
      </c>
      <c r="C15" s="106" t="s">
        <v>111</v>
      </c>
      <c r="D15" s="106" t="s">
        <v>297</v>
      </c>
      <c r="E15" s="100">
        <v>120000</v>
      </c>
      <c r="F15" s="100">
        <f t="shared" si="1"/>
        <v>123600</v>
      </c>
      <c r="G15" s="100">
        <f t="shared" si="2"/>
        <v>127200</v>
      </c>
      <c r="H15" s="100">
        <f t="shared" si="3"/>
        <v>130800.00000000001</v>
      </c>
      <c r="I15" s="100">
        <f t="shared" si="4"/>
        <v>134400</v>
      </c>
      <c r="J15" s="100">
        <f t="shared" si="5"/>
        <v>138000</v>
      </c>
      <c r="K15" s="101">
        <f t="shared" si="0"/>
        <v>193200</v>
      </c>
    </row>
  </sheetData>
  <mergeCells count="2">
    <mergeCell ref="A1:K1"/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4"/>
  <sheetViews>
    <sheetView zoomScale="70" zoomScaleNormal="70" workbookViewId="0">
      <selection sqref="A1:K34"/>
    </sheetView>
  </sheetViews>
  <sheetFormatPr defaultColWidth="8.90625" defaultRowHeight="25.25" customHeight="1"/>
  <cols>
    <col min="1" max="1" width="16.36328125" style="96" bestFit="1" customWidth="1"/>
    <col min="2" max="2" width="54" style="54" bestFit="1" customWidth="1"/>
    <col min="3" max="3" width="12.54296875" style="56" bestFit="1" customWidth="1"/>
    <col min="4" max="4" width="20.6328125" style="56" customWidth="1"/>
    <col min="5" max="5" width="21.36328125" style="54" bestFit="1" customWidth="1"/>
    <col min="6" max="6" width="20.90625" style="54" bestFit="1" customWidth="1"/>
    <col min="7" max="7" width="20.6328125" style="54" bestFit="1" customWidth="1"/>
    <col min="8" max="9" width="20.90625" style="54" bestFit="1" customWidth="1"/>
    <col min="10" max="10" width="21.08984375" style="54" bestFit="1" customWidth="1"/>
    <col min="11" max="11" width="21.36328125" style="54" bestFit="1" customWidth="1"/>
    <col min="12" max="12" width="16" style="54" bestFit="1" customWidth="1"/>
    <col min="13" max="13" width="17.36328125" style="54" hidden="1" customWidth="1"/>
    <col min="14" max="14" width="15.90625" style="54" hidden="1" customWidth="1"/>
    <col min="15" max="15" width="23.08984375" style="54" hidden="1" customWidth="1"/>
    <col min="16" max="16384" width="8.90625" style="54"/>
  </cols>
  <sheetData>
    <row r="1" spans="1:15" ht="25.25" customHeight="1">
      <c r="A1" s="177" t="s">
        <v>109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  <c r="L1" s="53"/>
      <c r="M1" s="53"/>
    </row>
    <row r="2" spans="1:15" ht="25.25" customHeight="1">
      <c r="A2" s="174" t="s">
        <v>398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  <c r="L2" s="55"/>
      <c r="M2" s="55"/>
    </row>
    <row r="3" spans="1:15" ht="25.25" customHeight="1" thickBot="1">
      <c r="A3" s="95"/>
      <c r="B3" s="161"/>
      <c r="C3" s="161"/>
      <c r="D3" s="161"/>
      <c r="E3" s="161"/>
      <c r="F3" s="161"/>
      <c r="G3" s="161"/>
      <c r="H3" s="161"/>
      <c r="I3" s="161"/>
      <c r="J3" s="161"/>
      <c r="K3" s="162"/>
      <c r="L3" s="55"/>
      <c r="M3" s="55"/>
    </row>
    <row r="4" spans="1:15" ht="25.25" customHeight="1" thickTop="1" thickBot="1">
      <c r="A4" s="112" t="s">
        <v>0</v>
      </c>
      <c r="B4" s="113" t="s">
        <v>1</v>
      </c>
      <c r="C4" s="113" t="s">
        <v>2</v>
      </c>
      <c r="D4" s="113" t="s">
        <v>3</v>
      </c>
      <c r="E4" s="113" t="s">
        <v>319</v>
      </c>
      <c r="F4" s="113" t="s">
        <v>211</v>
      </c>
      <c r="G4" s="113" t="s">
        <v>212</v>
      </c>
      <c r="H4" s="113" t="s">
        <v>213</v>
      </c>
      <c r="I4" s="113" t="s">
        <v>214</v>
      </c>
      <c r="J4" s="113" t="s">
        <v>247</v>
      </c>
      <c r="K4" s="114" t="s">
        <v>216</v>
      </c>
      <c r="M4" s="145" t="s">
        <v>374</v>
      </c>
      <c r="N4" s="145" t="s">
        <v>375</v>
      </c>
      <c r="O4" s="145" t="s">
        <v>373</v>
      </c>
    </row>
    <row r="5" spans="1:15" ht="25.25" customHeight="1" thickTop="1">
      <c r="A5" s="121">
        <v>7200</v>
      </c>
      <c r="B5" s="115" t="s">
        <v>115</v>
      </c>
      <c r="C5" s="116" t="s">
        <v>110</v>
      </c>
      <c r="D5" s="116" t="s">
        <v>260</v>
      </c>
      <c r="E5" s="115">
        <f>ROUND(((M5*N5)/2080),2)*2080</f>
        <v>47132.800000000003</v>
      </c>
      <c r="F5" s="115">
        <f>ROUND(((E5*1.03)/2080),2)*2080</f>
        <v>48547.199999999997</v>
      </c>
      <c r="G5" s="115">
        <f>ROUND(((E5*1.06)/2080),2)*2080</f>
        <v>49961.599999999999</v>
      </c>
      <c r="H5" s="115">
        <f>ROUND(((E5*1.09)/2080),2)*2080</f>
        <v>51376</v>
      </c>
      <c r="I5" s="115">
        <f>ROUND(((E5*1.12)/2080),2)*2080</f>
        <v>52790.400000000001</v>
      </c>
      <c r="J5" s="115">
        <f>ROUND(((E5*1.15)/2080),2)*2080</f>
        <v>54204.799999999996</v>
      </c>
      <c r="K5" s="167">
        <f>ROUND(((J5*1.4)/2080),2)*2080</f>
        <v>75878.399999999994</v>
      </c>
      <c r="M5" s="146">
        <v>45760</v>
      </c>
      <c r="N5" s="146">
        <f>(O5/100)+1</f>
        <v>1.03</v>
      </c>
      <c r="O5" s="148">
        <v>3</v>
      </c>
    </row>
    <row r="6" spans="1:15" ht="25.25" customHeight="1">
      <c r="A6" s="122">
        <v>7211</v>
      </c>
      <c r="B6" s="118" t="s">
        <v>42</v>
      </c>
      <c r="C6" s="119" t="s">
        <v>110</v>
      </c>
      <c r="D6" s="119" t="s">
        <v>261</v>
      </c>
      <c r="E6" s="117">
        <f t="shared" ref="E6:E34" si="0">ROUND(((M6*N6)/2080),2)*2080</f>
        <v>49483.199999999997</v>
      </c>
      <c r="F6" s="117">
        <f t="shared" ref="F6:F34" si="1">ROUND(((E6*1.03)/2080),2)*2080</f>
        <v>50960</v>
      </c>
      <c r="G6" s="117">
        <f t="shared" ref="G6:G34" si="2">ROUND(((E6*1.06)/2080),2)*2080</f>
        <v>52457.599999999999</v>
      </c>
      <c r="H6" s="117">
        <f t="shared" ref="H6:H34" si="3">ROUND(((E6*1.09)/2080),2)*2080</f>
        <v>53934.400000000001</v>
      </c>
      <c r="I6" s="117">
        <f t="shared" ref="I6:I34" si="4">ROUND(((E6*1.12)/2080),2)*2080</f>
        <v>55411.200000000004</v>
      </c>
      <c r="J6" s="117">
        <f t="shared" ref="J6:J34" si="5">ROUND(((E6*1.15)/2080),2)*2080</f>
        <v>56908.799999999996</v>
      </c>
      <c r="K6" s="168">
        <f t="shared" ref="K6:K34" si="6">ROUND(((J6*1.4)/2080),2)*2080</f>
        <v>79664</v>
      </c>
      <c r="M6" s="146">
        <v>48048</v>
      </c>
      <c r="N6" s="146">
        <f t="shared" ref="N6:N34" si="7">(O6/100)+1</f>
        <v>1.03</v>
      </c>
      <c r="O6" s="148">
        <v>3</v>
      </c>
    </row>
    <row r="7" spans="1:15" ht="25.25" customHeight="1">
      <c r="A7" s="122">
        <v>7211</v>
      </c>
      <c r="B7" s="118" t="s">
        <v>330</v>
      </c>
      <c r="C7" s="119" t="s">
        <v>110</v>
      </c>
      <c r="D7" s="119" t="s">
        <v>263</v>
      </c>
      <c r="E7" s="117">
        <f t="shared" si="0"/>
        <v>50960</v>
      </c>
      <c r="F7" s="117">
        <f t="shared" si="1"/>
        <v>52499.199999999997</v>
      </c>
      <c r="G7" s="117">
        <f t="shared" si="2"/>
        <v>54017.599999999999</v>
      </c>
      <c r="H7" s="117">
        <f t="shared" si="3"/>
        <v>55556.800000000003</v>
      </c>
      <c r="I7" s="117">
        <f t="shared" si="4"/>
        <v>57075.200000000004</v>
      </c>
      <c r="J7" s="117">
        <f t="shared" si="5"/>
        <v>58614.400000000001</v>
      </c>
      <c r="K7" s="168">
        <f t="shared" si="6"/>
        <v>82056</v>
      </c>
      <c r="M7" s="146">
        <v>49483.199999999997</v>
      </c>
      <c r="N7" s="146">
        <f t="shared" si="7"/>
        <v>1.03</v>
      </c>
      <c r="O7" s="148">
        <v>3</v>
      </c>
    </row>
    <row r="8" spans="1:15" ht="25.25" customHeight="1">
      <c r="A8" s="122">
        <v>7211</v>
      </c>
      <c r="B8" s="118" t="s">
        <v>331</v>
      </c>
      <c r="C8" s="119" t="s">
        <v>110</v>
      </c>
      <c r="D8" s="119" t="s">
        <v>264</v>
      </c>
      <c r="E8" s="117">
        <f t="shared" si="0"/>
        <v>52457.599999999999</v>
      </c>
      <c r="F8" s="117">
        <f t="shared" si="1"/>
        <v>54038.400000000001</v>
      </c>
      <c r="G8" s="117">
        <f t="shared" si="2"/>
        <v>55598.400000000001</v>
      </c>
      <c r="H8" s="117">
        <f t="shared" si="3"/>
        <v>57179.199999999997</v>
      </c>
      <c r="I8" s="117">
        <f t="shared" si="4"/>
        <v>58760</v>
      </c>
      <c r="J8" s="117">
        <f t="shared" si="5"/>
        <v>60320</v>
      </c>
      <c r="K8" s="168">
        <f t="shared" si="6"/>
        <v>84448</v>
      </c>
      <c r="M8" s="146">
        <v>50939.199999999997</v>
      </c>
      <c r="N8" s="146">
        <f t="shared" si="7"/>
        <v>1.03</v>
      </c>
      <c r="O8" s="148">
        <v>3</v>
      </c>
    </row>
    <row r="9" spans="1:15" ht="25.25" customHeight="1">
      <c r="A9" s="122">
        <v>7211</v>
      </c>
      <c r="B9" s="118" t="s">
        <v>332</v>
      </c>
      <c r="C9" s="119" t="s">
        <v>110</v>
      </c>
      <c r="D9" s="119" t="s">
        <v>266</v>
      </c>
      <c r="E9" s="117">
        <f t="shared" si="0"/>
        <v>53955.200000000004</v>
      </c>
      <c r="F9" s="117">
        <f t="shared" si="1"/>
        <v>55577.599999999999</v>
      </c>
      <c r="G9" s="117">
        <f t="shared" si="2"/>
        <v>57200</v>
      </c>
      <c r="H9" s="117">
        <f t="shared" si="3"/>
        <v>58801.599999999999</v>
      </c>
      <c r="I9" s="117">
        <f t="shared" si="4"/>
        <v>60424</v>
      </c>
      <c r="J9" s="117">
        <f t="shared" si="5"/>
        <v>62046.399999999994</v>
      </c>
      <c r="K9" s="168">
        <f t="shared" si="6"/>
        <v>86860.800000000003</v>
      </c>
      <c r="M9" s="146">
        <v>52374.400000000001</v>
      </c>
      <c r="N9" s="146">
        <f t="shared" si="7"/>
        <v>1.03</v>
      </c>
      <c r="O9" s="148">
        <v>3</v>
      </c>
    </row>
    <row r="10" spans="1:15" ht="20.75" customHeight="1">
      <c r="A10" s="121">
        <v>7404</v>
      </c>
      <c r="B10" s="120" t="s">
        <v>354</v>
      </c>
      <c r="C10" s="116" t="s">
        <v>110</v>
      </c>
      <c r="D10" s="116" t="s">
        <v>262</v>
      </c>
      <c r="E10" s="115">
        <f t="shared" si="0"/>
        <v>50252.800000000003</v>
      </c>
      <c r="F10" s="115">
        <f t="shared" si="1"/>
        <v>51750.400000000001</v>
      </c>
      <c r="G10" s="115">
        <f t="shared" si="2"/>
        <v>53268.799999999996</v>
      </c>
      <c r="H10" s="115">
        <f t="shared" si="3"/>
        <v>54766.399999999994</v>
      </c>
      <c r="I10" s="115">
        <f t="shared" si="4"/>
        <v>56284.799999999996</v>
      </c>
      <c r="J10" s="115">
        <f t="shared" si="5"/>
        <v>57782.400000000001</v>
      </c>
      <c r="K10" s="167">
        <f t="shared" si="6"/>
        <v>80891.199999999997</v>
      </c>
      <c r="M10" s="146">
        <v>48796.800000000003</v>
      </c>
      <c r="N10" s="146">
        <f t="shared" si="7"/>
        <v>1.03</v>
      </c>
      <c r="O10" s="148">
        <v>3</v>
      </c>
    </row>
    <row r="11" spans="1:15" ht="25.25" customHeight="1">
      <c r="A11" s="122">
        <v>7241</v>
      </c>
      <c r="B11" s="118" t="s">
        <v>73</v>
      </c>
      <c r="C11" s="119" t="s">
        <v>110</v>
      </c>
      <c r="D11" s="119" t="s">
        <v>265</v>
      </c>
      <c r="E11" s="117">
        <f t="shared" si="0"/>
        <v>58822.400000000001</v>
      </c>
      <c r="F11" s="117">
        <f t="shared" si="1"/>
        <v>60590.400000000001</v>
      </c>
      <c r="G11" s="117">
        <f t="shared" si="2"/>
        <v>62358.400000000001</v>
      </c>
      <c r="H11" s="117">
        <f t="shared" si="3"/>
        <v>64126.399999999994</v>
      </c>
      <c r="I11" s="117">
        <f t="shared" si="4"/>
        <v>65873.600000000006</v>
      </c>
      <c r="J11" s="117">
        <f t="shared" si="5"/>
        <v>67641.600000000006</v>
      </c>
      <c r="K11" s="168">
        <f t="shared" si="6"/>
        <v>94702.400000000009</v>
      </c>
      <c r="M11" s="146">
        <v>57116.800000000003</v>
      </c>
      <c r="N11" s="146">
        <f t="shared" si="7"/>
        <v>1.03</v>
      </c>
      <c r="O11" s="148">
        <v>3</v>
      </c>
    </row>
    <row r="12" spans="1:15" ht="25.25" customHeight="1">
      <c r="A12" s="122">
        <v>7241</v>
      </c>
      <c r="B12" s="118" t="s">
        <v>333</v>
      </c>
      <c r="C12" s="119" t="s">
        <v>110</v>
      </c>
      <c r="D12" s="119" t="s">
        <v>267</v>
      </c>
      <c r="E12" s="117">
        <f t="shared" si="0"/>
        <v>60590.400000000001</v>
      </c>
      <c r="F12" s="117">
        <f t="shared" si="1"/>
        <v>62400</v>
      </c>
      <c r="G12" s="117">
        <f t="shared" si="2"/>
        <v>64230.400000000001</v>
      </c>
      <c r="H12" s="117">
        <f t="shared" si="3"/>
        <v>66040</v>
      </c>
      <c r="I12" s="117">
        <f t="shared" si="4"/>
        <v>67870.400000000009</v>
      </c>
      <c r="J12" s="117">
        <f t="shared" si="5"/>
        <v>69680</v>
      </c>
      <c r="K12" s="168">
        <f t="shared" si="6"/>
        <v>97552</v>
      </c>
      <c r="M12" s="146">
        <v>58822.400000000001</v>
      </c>
      <c r="N12" s="146">
        <f t="shared" si="7"/>
        <v>1.03</v>
      </c>
      <c r="O12" s="148">
        <v>3</v>
      </c>
    </row>
    <row r="13" spans="1:15" ht="25.25" customHeight="1">
      <c r="A13" s="122">
        <v>7241</v>
      </c>
      <c r="B13" s="118" t="s">
        <v>334</v>
      </c>
      <c r="C13" s="119" t="s">
        <v>110</v>
      </c>
      <c r="D13" s="119" t="s">
        <v>268</v>
      </c>
      <c r="E13" s="117">
        <f t="shared" si="0"/>
        <v>62358.400000000001</v>
      </c>
      <c r="F13" s="117">
        <f t="shared" si="1"/>
        <v>64230.400000000001</v>
      </c>
      <c r="G13" s="117">
        <f t="shared" si="2"/>
        <v>66102.400000000009</v>
      </c>
      <c r="H13" s="117">
        <f t="shared" si="3"/>
        <v>67974.399999999994</v>
      </c>
      <c r="I13" s="117">
        <f t="shared" si="4"/>
        <v>69846.399999999994</v>
      </c>
      <c r="J13" s="117">
        <f t="shared" si="5"/>
        <v>71718.399999999994</v>
      </c>
      <c r="K13" s="168">
        <f t="shared" si="6"/>
        <v>100401.60000000001</v>
      </c>
      <c r="M13" s="146">
        <v>60548.799999999996</v>
      </c>
      <c r="N13" s="146">
        <f t="shared" si="7"/>
        <v>1.03</v>
      </c>
      <c r="O13" s="148">
        <v>3</v>
      </c>
    </row>
    <row r="14" spans="1:15" ht="25.25" customHeight="1">
      <c r="A14" s="122">
        <v>7241</v>
      </c>
      <c r="B14" s="118" t="s">
        <v>335</v>
      </c>
      <c r="C14" s="119" t="s">
        <v>110</v>
      </c>
      <c r="D14" s="119" t="s">
        <v>269</v>
      </c>
      <c r="E14" s="117">
        <f t="shared" si="0"/>
        <v>64126.399999999994</v>
      </c>
      <c r="F14" s="117">
        <f t="shared" si="1"/>
        <v>66040</v>
      </c>
      <c r="G14" s="117">
        <f t="shared" si="2"/>
        <v>67974.399999999994</v>
      </c>
      <c r="H14" s="117">
        <f t="shared" si="3"/>
        <v>69888</v>
      </c>
      <c r="I14" s="117">
        <f t="shared" si="4"/>
        <v>71822.400000000009</v>
      </c>
      <c r="J14" s="117">
        <f t="shared" si="5"/>
        <v>73736</v>
      </c>
      <c r="K14" s="168">
        <f t="shared" si="6"/>
        <v>103230.40000000001</v>
      </c>
      <c r="M14" s="146">
        <v>62254.400000000001</v>
      </c>
      <c r="N14" s="146">
        <f t="shared" si="7"/>
        <v>1.03</v>
      </c>
      <c r="O14" s="148">
        <v>3</v>
      </c>
    </row>
    <row r="15" spans="1:15" ht="25.25" customHeight="1">
      <c r="A15" s="121">
        <v>7271</v>
      </c>
      <c r="B15" s="120" t="s">
        <v>85</v>
      </c>
      <c r="C15" s="116" t="s">
        <v>110</v>
      </c>
      <c r="D15" s="116" t="s">
        <v>270</v>
      </c>
      <c r="E15" s="115">
        <f t="shared" si="0"/>
        <v>67579.199999999997</v>
      </c>
      <c r="F15" s="115">
        <f t="shared" si="1"/>
        <v>69596.800000000003</v>
      </c>
      <c r="G15" s="115">
        <f t="shared" si="2"/>
        <v>71635.199999999997</v>
      </c>
      <c r="H15" s="115">
        <f t="shared" si="3"/>
        <v>73652.799999999988</v>
      </c>
      <c r="I15" s="115">
        <f t="shared" si="4"/>
        <v>75691.199999999997</v>
      </c>
      <c r="J15" s="115">
        <f t="shared" si="5"/>
        <v>77708.800000000003</v>
      </c>
      <c r="K15" s="167">
        <f t="shared" si="6"/>
        <v>108784</v>
      </c>
      <c r="M15" s="146">
        <v>65603.199999999997</v>
      </c>
      <c r="N15" s="146">
        <f t="shared" si="7"/>
        <v>1.03</v>
      </c>
      <c r="O15" s="148">
        <v>3</v>
      </c>
    </row>
    <row r="16" spans="1:15" ht="25.25" customHeight="1">
      <c r="A16" s="121">
        <v>7271</v>
      </c>
      <c r="B16" s="120" t="s">
        <v>336</v>
      </c>
      <c r="C16" s="116" t="s">
        <v>110</v>
      </c>
      <c r="D16" s="116" t="s">
        <v>272</v>
      </c>
      <c r="E16" s="115">
        <f t="shared" si="0"/>
        <v>69576</v>
      </c>
      <c r="F16" s="115">
        <f t="shared" si="1"/>
        <v>71656</v>
      </c>
      <c r="G16" s="115">
        <f t="shared" si="2"/>
        <v>73756.800000000003</v>
      </c>
      <c r="H16" s="115">
        <f t="shared" si="3"/>
        <v>75836.800000000003</v>
      </c>
      <c r="I16" s="115">
        <f t="shared" si="4"/>
        <v>77916.800000000003</v>
      </c>
      <c r="J16" s="115">
        <f t="shared" si="5"/>
        <v>80017.599999999991</v>
      </c>
      <c r="K16" s="167">
        <f t="shared" si="6"/>
        <v>112028.8</v>
      </c>
      <c r="M16" s="146">
        <v>67558.399999999994</v>
      </c>
      <c r="N16" s="146">
        <f t="shared" si="7"/>
        <v>1.03</v>
      </c>
      <c r="O16" s="148">
        <v>3</v>
      </c>
    </row>
    <row r="17" spans="1:15" ht="25.25" customHeight="1">
      <c r="A17" s="121">
        <v>7271</v>
      </c>
      <c r="B17" s="120" t="s">
        <v>337</v>
      </c>
      <c r="C17" s="116" t="s">
        <v>110</v>
      </c>
      <c r="D17" s="116" t="s">
        <v>273</v>
      </c>
      <c r="E17" s="115">
        <f t="shared" si="0"/>
        <v>71614.399999999994</v>
      </c>
      <c r="F17" s="115">
        <f t="shared" si="1"/>
        <v>73756.800000000003</v>
      </c>
      <c r="G17" s="115">
        <f t="shared" si="2"/>
        <v>75920</v>
      </c>
      <c r="H17" s="115">
        <f t="shared" si="3"/>
        <v>78062.400000000009</v>
      </c>
      <c r="I17" s="115">
        <f t="shared" si="4"/>
        <v>80204.800000000003</v>
      </c>
      <c r="J17" s="115">
        <f t="shared" si="5"/>
        <v>82347.200000000012</v>
      </c>
      <c r="K17" s="167">
        <f t="shared" si="6"/>
        <v>115294.39999999999</v>
      </c>
      <c r="M17" s="146">
        <v>69534.399999999994</v>
      </c>
      <c r="N17" s="146">
        <f t="shared" si="7"/>
        <v>1.03</v>
      </c>
      <c r="O17" s="148">
        <v>3</v>
      </c>
    </row>
    <row r="18" spans="1:15" ht="25.25" customHeight="1">
      <c r="A18" s="121">
        <v>7271</v>
      </c>
      <c r="B18" s="120" t="s">
        <v>338</v>
      </c>
      <c r="C18" s="116" t="s">
        <v>110</v>
      </c>
      <c r="D18" s="116" t="s">
        <v>274</v>
      </c>
      <c r="E18" s="115">
        <f t="shared" si="0"/>
        <v>73652.799999999988</v>
      </c>
      <c r="F18" s="115">
        <f t="shared" si="1"/>
        <v>75857.599999999991</v>
      </c>
      <c r="G18" s="115">
        <f t="shared" si="2"/>
        <v>78062.400000000009</v>
      </c>
      <c r="H18" s="115">
        <f t="shared" si="3"/>
        <v>80288</v>
      </c>
      <c r="I18" s="115">
        <f t="shared" si="4"/>
        <v>82492.799999999988</v>
      </c>
      <c r="J18" s="115">
        <f t="shared" si="5"/>
        <v>84697.599999999991</v>
      </c>
      <c r="K18" s="167">
        <f t="shared" si="6"/>
        <v>118580.8</v>
      </c>
      <c r="M18" s="146">
        <v>71510.400000000009</v>
      </c>
      <c r="N18" s="146">
        <f t="shared" si="7"/>
        <v>1.03</v>
      </c>
      <c r="O18" s="148">
        <v>3</v>
      </c>
    </row>
    <row r="19" spans="1:15" ht="25.25" customHeight="1">
      <c r="A19" s="122">
        <v>7301</v>
      </c>
      <c r="B19" s="117" t="s">
        <v>91</v>
      </c>
      <c r="C19" s="119" t="s">
        <v>110</v>
      </c>
      <c r="D19" s="119" t="s">
        <v>275</v>
      </c>
      <c r="E19" s="117">
        <f t="shared" si="0"/>
        <v>75753.600000000006</v>
      </c>
      <c r="F19" s="117">
        <f t="shared" si="1"/>
        <v>78020.800000000003</v>
      </c>
      <c r="G19" s="117">
        <f t="shared" si="2"/>
        <v>80308.800000000003</v>
      </c>
      <c r="H19" s="117">
        <f t="shared" si="3"/>
        <v>82576</v>
      </c>
      <c r="I19" s="117">
        <f t="shared" si="4"/>
        <v>84843.199999999997</v>
      </c>
      <c r="J19" s="117">
        <f t="shared" si="5"/>
        <v>87110.400000000009</v>
      </c>
      <c r="K19" s="168">
        <f t="shared" si="6"/>
        <v>121950.40000000001</v>
      </c>
      <c r="M19" s="146">
        <v>73548.800000000003</v>
      </c>
      <c r="N19" s="146">
        <f t="shared" si="7"/>
        <v>1.03</v>
      </c>
      <c r="O19" s="148">
        <v>3</v>
      </c>
    </row>
    <row r="20" spans="1:15" ht="25.25" customHeight="1">
      <c r="A20" s="122">
        <v>7301</v>
      </c>
      <c r="B20" s="117" t="s">
        <v>339</v>
      </c>
      <c r="C20" s="119" t="s">
        <v>110</v>
      </c>
      <c r="D20" s="119" t="s">
        <v>276</v>
      </c>
      <c r="E20" s="117">
        <f t="shared" si="0"/>
        <v>78041.600000000006</v>
      </c>
      <c r="F20" s="117">
        <f t="shared" si="1"/>
        <v>80392</v>
      </c>
      <c r="G20" s="117">
        <f t="shared" si="2"/>
        <v>82721.600000000006</v>
      </c>
      <c r="H20" s="117">
        <f t="shared" si="3"/>
        <v>85072</v>
      </c>
      <c r="I20" s="117">
        <f t="shared" si="4"/>
        <v>87401.600000000006</v>
      </c>
      <c r="J20" s="117">
        <f t="shared" si="5"/>
        <v>89752</v>
      </c>
      <c r="K20" s="168">
        <f t="shared" si="6"/>
        <v>125652.79999999999</v>
      </c>
      <c r="M20" s="146">
        <v>75774.399999999994</v>
      </c>
      <c r="N20" s="146">
        <f t="shared" si="7"/>
        <v>1.03</v>
      </c>
      <c r="O20" s="148">
        <v>3</v>
      </c>
    </row>
    <row r="21" spans="1:15" ht="25.25" customHeight="1">
      <c r="A21" s="122">
        <v>7301</v>
      </c>
      <c r="B21" s="117" t="s">
        <v>340</v>
      </c>
      <c r="C21" s="119" t="s">
        <v>110</v>
      </c>
      <c r="D21" s="119" t="s">
        <v>277</v>
      </c>
      <c r="E21" s="117">
        <f t="shared" si="0"/>
        <v>80308.800000000003</v>
      </c>
      <c r="F21" s="117">
        <f t="shared" si="1"/>
        <v>82721.600000000006</v>
      </c>
      <c r="G21" s="117">
        <f t="shared" si="2"/>
        <v>85134.399999999994</v>
      </c>
      <c r="H21" s="117">
        <f t="shared" si="3"/>
        <v>87526.399999999994</v>
      </c>
      <c r="I21" s="117">
        <f t="shared" si="4"/>
        <v>89939.199999999997</v>
      </c>
      <c r="J21" s="117">
        <f t="shared" si="5"/>
        <v>92352</v>
      </c>
      <c r="K21" s="168">
        <f t="shared" si="6"/>
        <v>129292.79999999999</v>
      </c>
      <c r="M21" s="146">
        <v>77979.199999999997</v>
      </c>
      <c r="N21" s="146">
        <f t="shared" si="7"/>
        <v>1.03</v>
      </c>
      <c r="O21" s="148">
        <v>3</v>
      </c>
    </row>
    <row r="22" spans="1:15" ht="25.25" customHeight="1">
      <c r="A22" s="122">
        <v>7301</v>
      </c>
      <c r="B22" s="117" t="s">
        <v>341</v>
      </c>
      <c r="C22" s="119" t="s">
        <v>110</v>
      </c>
      <c r="D22" s="119" t="s">
        <v>278</v>
      </c>
      <c r="E22" s="117">
        <f t="shared" si="0"/>
        <v>82596.800000000003</v>
      </c>
      <c r="F22" s="117">
        <f t="shared" si="1"/>
        <v>85072</v>
      </c>
      <c r="G22" s="117">
        <f t="shared" si="2"/>
        <v>87547.200000000012</v>
      </c>
      <c r="H22" s="117">
        <f t="shared" si="3"/>
        <v>90022.400000000009</v>
      </c>
      <c r="I22" s="117">
        <f t="shared" si="4"/>
        <v>92518.399999999994</v>
      </c>
      <c r="J22" s="117">
        <f t="shared" si="5"/>
        <v>94993.600000000006</v>
      </c>
      <c r="K22" s="168">
        <f t="shared" si="6"/>
        <v>132995.19999999998</v>
      </c>
      <c r="M22" s="146">
        <v>80184</v>
      </c>
      <c r="N22" s="146">
        <f t="shared" si="7"/>
        <v>1.03</v>
      </c>
      <c r="O22" s="148">
        <v>3</v>
      </c>
    </row>
    <row r="23" spans="1:15" ht="25.25" customHeight="1">
      <c r="A23" s="121">
        <v>7332</v>
      </c>
      <c r="B23" s="115" t="s">
        <v>98</v>
      </c>
      <c r="C23" s="116" t="s">
        <v>111</v>
      </c>
      <c r="D23" s="116" t="s">
        <v>279</v>
      </c>
      <c r="E23" s="115">
        <f t="shared" si="0"/>
        <v>81952</v>
      </c>
      <c r="F23" s="115">
        <f t="shared" si="1"/>
        <v>84406.399999999994</v>
      </c>
      <c r="G23" s="115">
        <f t="shared" si="2"/>
        <v>86860.800000000003</v>
      </c>
      <c r="H23" s="115">
        <f t="shared" si="3"/>
        <v>89336</v>
      </c>
      <c r="I23" s="115">
        <f t="shared" si="4"/>
        <v>91790.400000000009</v>
      </c>
      <c r="J23" s="115">
        <f t="shared" si="5"/>
        <v>94244.800000000003</v>
      </c>
      <c r="K23" s="167">
        <f t="shared" si="6"/>
        <v>131934.39999999999</v>
      </c>
      <c r="M23" s="146">
        <v>79560</v>
      </c>
      <c r="N23" s="146">
        <f t="shared" si="7"/>
        <v>1.03</v>
      </c>
      <c r="O23" s="148">
        <v>3</v>
      </c>
    </row>
    <row r="24" spans="1:15" ht="25.25" customHeight="1">
      <c r="A24" s="121">
        <v>7332</v>
      </c>
      <c r="B24" s="115" t="s">
        <v>342</v>
      </c>
      <c r="C24" s="116" t="s">
        <v>111</v>
      </c>
      <c r="D24" s="116" t="s">
        <v>280</v>
      </c>
      <c r="E24" s="115">
        <f t="shared" si="0"/>
        <v>84406.399999999994</v>
      </c>
      <c r="F24" s="115">
        <f t="shared" si="1"/>
        <v>86944</v>
      </c>
      <c r="G24" s="115">
        <f t="shared" si="2"/>
        <v>89460.800000000003</v>
      </c>
      <c r="H24" s="115">
        <f t="shared" si="3"/>
        <v>91998.399999999994</v>
      </c>
      <c r="I24" s="115">
        <f t="shared" si="4"/>
        <v>94536</v>
      </c>
      <c r="J24" s="115">
        <f t="shared" si="5"/>
        <v>97073.600000000006</v>
      </c>
      <c r="K24" s="167">
        <f t="shared" si="6"/>
        <v>135907.20000000001</v>
      </c>
      <c r="M24" s="146">
        <v>81952</v>
      </c>
      <c r="N24" s="146">
        <f t="shared" si="7"/>
        <v>1.03</v>
      </c>
      <c r="O24" s="148">
        <v>3</v>
      </c>
    </row>
    <row r="25" spans="1:15" ht="25.25" customHeight="1">
      <c r="A25" s="121">
        <v>7332</v>
      </c>
      <c r="B25" s="115" t="s">
        <v>343</v>
      </c>
      <c r="C25" s="116" t="s">
        <v>111</v>
      </c>
      <c r="D25" s="116" t="s">
        <v>281</v>
      </c>
      <c r="E25" s="115">
        <f t="shared" si="0"/>
        <v>86881.600000000006</v>
      </c>
      <c r="F25" s="115">
        <f t="shared" si="1"/>
        <v>89481.600000000006</v>
      </c>
      <c r="G25" s="115">
        <f t="shared" si="2"/>
        <v>92102.400000000009</v>
      </c>
      <c r="H25" s="115">
        <f t="shared" si="3"/>
        <v>94702.400000000009</v>
      </c>
      <c r="I25" s="115">
        <f t="shared" si="4"/>
        <v>97302.400000000009</v>
      </c>
      <c r="J25" s="115">
        <f t="shared" si="5"/>
        <v>99923.199999999997</v>
      </c>
      <c r="K25" s="167">
        <f t="shared" si="6"/>
        <v>139900.80000000002</v>
      </c>
      <c r="M25" s="146">
        <v>84344</v>
      </c>
      <c r="N25" s="146">
        <f t="shared" si="7"/>
        <v>1.03</v>
      </c>
      <c r="O25" s="148">
        <v>3</v>
      </c>
    </row>
    <row r="26" spans="1:15" ht="25.25" customHeight="1">
      <c r="A26" s="121">
        <v>7332</v>
      </c>
      <c r="B26" s="115" t="s">
        <v>344</v>
      </c>
      <c r="C26" s="116" t="s">
        <v>111</v>
      </c>
      <c r="D26" s="116" t="s">
        <v>282</v>
      </c>
      <c r="E26" s="115">
        <f t="shared" si="0"/>
        <v>89336</v>
      </c>
      <c r="F26" s="115">
        <f t="shared" si="1"/>
        <v>92019.199999999997</v>
      </c>
      <c r="G26" s="115">
        <f t="shared" si="2"/>
        <v>94702.400000000009</v>
      </c>
      <c r="H26" s="115">
        <f t="shared" si="3"/>
        <v>97385.600000000006</v>
      </c>
      <c r="I26" s="115">
        <f t="shared" si="4"/>
        <v>100048</v>
      </c>
      <c r="J26" s="115">
        <f t="shared" si="5"/>
        <v>102731.2</v>
      </c>
      <c r="K26" s="167">
        <f t="shared" si="6"/>
        <v>143832</v>
      </c>
      <c r="M26" s="146">
        <v>86736</v>
      </c>
      <c r="N26" s="146">
        <f t="shared" si="7"/>
        <v>1.03</v>
      </c>
      <c r="O26" s="148">
        <v>3</v>
      </c>
    </row>
    <row r="27" spans="1:15" ht="25.25" customHeight="1">
      <c r="A27" s="122">
        <v>7350</v>
      </c>
      <c r="B27" s="117" t="s">
        <v>174</v>
      </c>
      <c r="C27" s="119" t="s">
        <v>111</v>
      </c>
      <c r="D27" s="119" t="s">
        <v>283</v>
      </c>
      <c r="E27" s="117">
        <f t="shared" si="0"/>
        <v>93745.600000000006</v>
      </c>
      <c r="F27" s="117">
        <f t="shared" si="1"/>
        <v>96553.600000000006</v>
      </c>
      <c r="G27" s="117">
        <f t="shared" si="2"/>
        <v>99361.600000000006</v>
      </c>
      <c r="H27" s="117">
        <f t="shared" si="3"/>
        <v>102190.40000000001</v>
      </c>
      <c r="I27" s="117">
        <f t="shared" si="4"/>
        <v>104998.39999999999</v>
      </c>
      <c r="J27" s="117">
        <f t="shared" si="5"/>
        <v>107806.39999999999</v>
      </c>
      <c r="K27" s="168">
        <f t="shared" si="6"/>
        <v>150924.80000000002</v>
      </c>
      <c r="M27" s="146">
        <v>91020.800000000003</v>
      </c>
      <c r="N27" s="146">
        <f t="shared" si="7"/>
        <v>1.03</v>
      </c>
      <c r="O27" s="148">
        <v>3</v>
      </c>
    </row>
    <row r="28" spans="1:15" ht="25.25" customHeight="1">
      <c r="A28" s="122">
        <v>7350</v>
      </c>
      <c r="B28" s="117" t="s">
        <v>345</v>
      </c>
      <c r="C28" s="119" t="s">
        <v>111</v>
      </c>
      <c r="D28" s="119" t="s">
        <v>271</v>
      </c>
      <c r="E28" s="117">
        <f t="shared" si="0"/>
        <v>96553.600000000006</v>
      </c>
      <c r="F28" s="117">
        <f t="shared" si="1"/>
        <v>99444.800000000003</v>
      </c>
      <c r="G28" s="117">
        <f t="shared" si="2"/>
        <v>102356.8</v>
      </c>
      <c r="H28" s="117">
        <f t="shared" si="3"/>
        <v>105248</v>
      </c>
      <c r="I28" s="117">
        <f t="shared" si="4"/>
        <v>108139.2</v>
      </c>
      <c r="J28" s="117">
        <f t="shared" si="5"/>
        <v>111030.40000000001</v>
      </c>
      <c r="K28" s="168">
        <f t="shared" si="6"/>
        <v>155438.39999999999</v>
      </c>
      <c r="M28" s="146">
        <v>93745.600000000006</v>
      </c>
      <c r="N28" s="146">
        <f t="shared" si="7"/>
        <v>1.03</v>
      </c>
      <c r="O28" s="148">
        <v>3</v>
      </c>
    </row>
    <row r="29" spans="1:15" ht="25.25" customHeight="1">
      <c r="A29" s="122">
        <v>7350</v>
      </c>
      <c r="B29" s="117" t="s">
        <v>346</v>
      </c>
      <c r="C29" s="119" t="s">
        <v>111</v>
      </c>
      <c r="D29" s="119" t="s">
        <v>284</v>
      </c>
      <c r="E29" s="117">
        <f t="shared" si="0"/>
        <v>99361.600000000006</v>
      </c>
      <c r="F29" s="117">
        <f t="shared" si="1"/>
        <v>102336</v>
      </c>
      <c r="G29" s="117">
        <f t="shared" si="2"/>
        <v>105331.2</v>
      </c>
      <c r="H29" s="117">
        <f t="shared" si="3"/>
        <v>108305.60000000001</v>
      </c>
      <c r="I29" s="117">
        <f t="shared" si="4"/>
        <v>111280</v>
      </c>
      <c r="J29" s="117">
        <f t="shared" si="5"/>
        <v>114275.2</v>
      </c>
      <c r="K29" s="168">
        <f t="shared" si="6"/>
        <v>159993.60000000001</v>
      </c>
      <c r="M29" s="146">
        <v>96470.400000000009</v>
      </c>
      <c r="N29" s="146">
        <f t="shared" si="7"/>
        <v>1.03</v>
      </c>
      <c r="O29" s="148">
        <v>3</v>
      </c>
    </row>
    <row r="30" spans="1:15" ht="25.25" customHeight="1">
      <c r="A30" s="122">
        <v>7350</v>
      </c>
      <c r="B30" s="117" t="s">
        <v>347</v>
      </c>
      <c r="C30" s="119" t="s">
        <v>111</v>
      </c>
      <c r="D30" s="119" t="s">
        <v>285</v>
      </c>
      <c r="E30" s="117">
        <f t="shared" si="0"/>
        <v>102169.59999999999</v>
      </c>
      <c r="F30" s="117">
        <f t="shared" si="1"/>
        <v>105227.20000000001</v>
      </c>
      <c r="G30" s="117">
        <f t="shared" si="2"/>
        <v>108305.60000000001</v>
      </c>
      <c r="H30" s="117">
        <f t="shared" si="3"/>
        <v>111363.2</v>
      </c>
      <c r="I30" s="117">
        <f t="shared" si="4"/>
        <v>114420.8</v>
      </c>
      <c r="J30" s="117">
        <f t="shared" si="5"/>
        <v>117499.2</v>
      </c>
      <c r="K30" s="168">
        <f t="shared" si="6"/>
        <v>164507.20000000001</v>
      </c>
      <c r="M30" s="146">
        <v>99195.199999999997</v>
      </c>
      <c r="N30" s="146">
        <f t="shared" si="7"/>
        <v>1.03</v>
      </c>
      <c r="O30" s="148">
        <v>3</v>
      </c>
    </row>
    <row r="31" spans="1:15" ht="25.25" customHeight="1">
      <c r="A31" s="121">
        <v>7351</v>
      </c>
      <c r="B31" s="115" t="s">
        <v>107</v>
      </c>
      <c r="C31" s="116" t="s">
        <v>111</v>
      </c>
      <c r="D31" s="116" t="s">
        <v>286</v>
      </c>
      <c r="E31" s="115">
        <f t="shared" si="0"/>
        <v>131144</v>
      </c>
      <c r="F31" s="115">
        <f t="shared" si="1"/>
        <v>135075.19999999998</v>
      </c>
      <c r="G31" s="115">
        <f t="shared" si="2"/>
        <v>139006.39999999999</v>
      </c>
      <c r="H31" s="115">
        <f t="shared" si="3"/>
        <v>142937.60000000001</v>
      </c>
      <c r="I31" s="115">
        <f t="shared" si="4"/>
        <v>146889.60000000001</v>
      </c>
      <c r="J31" s="115">
        <f t="shared" si="5"/>
        <v>150820.80000000002</v>
      </c>
      <c r="K31" s="167">
        <f t="shared" si="6"/>
        <v>211140.80000000002</v>
      </c>
      <c r="L31" s="107"/>
      <c r="M31" s="146">
        <v>127316.8</v>
      </c>
      <c r="N31" s="146">
        <f t="shared" si="7"/>
        <v>1.03</v>
      </c>
      <c r="O31" s="148">
        <v>3</v>
      </c>
    </row>
    <row r="32" spans="1:15" ht="25.25" customHeight="1">
      <c r="A32" s="121">
        <v>7351</v>
      </c>
      <c r="B32" s="115" t="s">
        <v>348</v>
      </c>
      <c r="C32" s="116" t="s">
        <v>111</v>
      </c>
      <c r="D32" s="116" t="s">
        <v>287</v>
      </c>
      <c r="E32" s="115">
        <f t="shared" si="0"/>
        <v>135054.40000000002</v>
      </c>
      <c r="F32" s="115">
        <f t="shared" si="1"/>
        <v>139110.39999999999</v>
      </c>
      <c r="G32" s="115">
        <f t="shared" si="2"/>
        <v>143166.39999999999</v>
      </c>
      <c r="H32" s="115">
        <f t="shared" si="3"/>
        <v>147201.60000000001</v>
      </c>
      <c r="I32" s="115">
        <f t="shared" si="4"/>
        <v>151257.60000000001</v>
      </c>
      <c r="J32" s="115">
        <f t="shared" si="5"/>
        <v>155313.60000000001</v>
      </c>
      <c r="K32" s="167">
        <f t="shared" si="6"/>
        <v>217443.20000000001</v>
      </c>
      <c r="L32" s="107"/>
      <c r="M32" s="146">
        <v>131123.20000000001</v>
      </c>
      <c r="N32" s="146">
        <f t="shared" si="7"/>
        <v>1.03</v>
      </c>
      <c r="O32" s="148">
        <v>3</v>
      </c>
    </row>
    <row r="33" spans="1:15" ht="25.25" customHeight="1">
      <c r="A33" s="121">
        <v>7351</v>
      </c>
      <c r="B33" s="115" t="s">
        <v>349</v>
      </c>
      <c r="C33" s="116" t="s">
        <v>111</v>
      </c>
      <c r="D33" s="116" t="s">
        <v>288</v>
      </c>
      <c r="E33" s="115">
        <f t="shared" si="0"/>
        <v>139006.39999999999</v>
      </c>
      <c r="F33" s="115">
        <f t="shared" si="1"/>
        <v>143166.39999999999</v>
      </c>
      <c r="G33" s="115">
        <f t="shared" si="2"/>
        <v>147347.20000000001</v>
      </c>
      <c r="H33" s="115">
        <f t="shared" si="3"/>
        <v>151507.20000000001</v>
      </c>
      <c r="I33" s="115">
        <f t="shared" si="4"/>
        <v>155688</v>
      </c>
      <c r="J33" s="115">
        <f t="shared" si="5"/>
        <v>159848</v>
      </c>
      <c r="K33" s="167">
        <f t="shared" si="6"/>
        <v>223787.2</v>
      </c>
      <c r="L33" s="107"/>
      <c r="M33" s="146">
        <v>134950.39999999999</v>
      </c>
      <c r="N33" s="146">
        <f t="shared" si="7"/>
        <v>1.03</v>
      </c>
      <c r="O33" s="148">
        <v>3</v>
      </c>
    </row>
    <row r="34" spans="1:15" ht="25.25" customHeight="1" thickBot="1">
      <c r="A34" s="169">
        <v>7351</v>
      </c>
      <c r="B34" s="123" t="s">
        <v>350</v>
      </c>
      <c r="C34" s="124" t="s">
        <v>111</v>
      </c>
      <c r="D34" s="124" t="s">
        <v>289</v>
      </c>
      <c r="E34" s="123">
        <f t="shared" si="0"/>
        <v>142916.79999999999</v>
      </c>
      <c r="F34" s="123">
        <f t="shared" si="1"/>
        <v>147201.60000000001</v>
      </c>
      <c r="G34" s="123">
        <f t="shared" si="2"/>
        <v>151486.39999999999</v>
      </c>
      <c r="H34" s="123">
        <f t="shared" si="3"/>
        <v>155771.20000000001</v>
      </c>
      <c r="I34" s="123">
        <f t="shared" si="4"/>
        <v>160076.79999999999</v>
      </c>
      <c r="J34" s="123">
        <f t="shared" si="5"/>
        <v>164361.60000000001</v>
      </c>
      <c r="K34" s="170">
        <f t="shared" si="6"/>
        <v>230110.4</v>
      </c>
      <c r="L34" s="107"/>
      <c r="M34" s="146">
        <v>138756.79999999999</v>
      </c>
      <c r="N34" s="146">
        <f t="shared" si="7"/>
        <v>1.03</v>
      </c>
      <c r="O34" s="148">
        <v>3</v>
      </c>
    </row>
  </sheetData>
  <mergeCells count="2">
    <mergeCell ref="A1:K1"/>
    <mergeCell ref="A2:K2"/>
  </mergeCells>
  <printOptions horizontalCentered="1" verticalCentered="1"/>
  <pageMargins left="0.2" right="0.2" top="0" bottom="0" header="0.3" footer="0.3"/>
  <pageSetup scale="53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2"/>
  <sheetViews>
    <sheetView zoomScale="90" zoomScaleNormal="90" workbookViewId="0">
      <selection sqref="A1:K32"/>
    </sheetView>
  </sheetViews>
  <sheetFormatPr defaultColWidth="8.90625" defaultRowHeight="25.25" customHeight="1"/>
  <cols>
    <col min="1" max="1" width="18.36328125" style="47" bestFit="1" customWidth="1"/>
    <col min="2" max="2" width="63.1796875" style="47" bestFit="1" customWidth="1"/>
    <col min="3" max="3" width="13.08984375" style="47" bestFit="1" customWidth="1"/>
    <col min="4" max="4" width="14" style="47" bestFit="1" customWidth="1"/>
    <col min="5" max="6" width="16.54296875" style="47" bestFit="1" customWidth="1"/>
    <col min="7" max="7" width="16.6328125" style="47" bestFit="1" customWidth="1"/>
    <col min="8" max="9" width="16.90625" style="47" bestFit="1" customWidth="1"/>
    <col min="10" max="10" width="18.08984375" style="47" bestFit="1" customWidth="1"/>
    <col min="11" max="11" width="16.453125" style="47" bestFit="1" customWidth="1"/>
    <col min="12" max="12" width="8.90625" style="47"/>
    <col min="13" max="13" width="15.453125" style="47" hidden="1" customWidth="1"/>
    <col min="14" max="14" width="14.90625" style="47" hidden="1" customWidth="1"/>
    <col min="15" max="15" width="21.36328125" style="47" hidden="1" customWidth="1"/>
    <col min="16" max="16384" width="8.90625" style="47"/>
  </cols>
  <sheetData>
    <row r="1" spans="1:15" ht="25.25" customHeight="1">
      <c r="A1" s="171" t="s">
        <v>109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5" ht="25.25" customHeight="1">
      <c r="A2" s="174" t="s">
        <v>399</v>
      </c>
      <c r="B2" s="175"/>
      <c r="C2" s="175"/>
      <c r="D2" s="175"/>
      <c r="E2" s="175"/>
      <c r="F2" s="175"/>
      <c r="G2" s="175"/>
      <c r="H2" s="175"/>
      <c r="I2" s="175"/>
      <c r="J2" s="175"/>
      <c r="K2" s="176"/>
    </row>
    <row r="3" spans="1:15" ht="25.25" customHeight="1" thickBot="1">
      <c r="A3" s="57"/>
      <c r="C3" s="48"/>
      <c r="D3" s="48"/>
      <c r="K3" s="58"/>
    </row>
    <row r="4" spans="1:15" ht="25.25" customHeight="1" thickTop="1" thickBot="1">
      <c r="A4" s="104" t="s">
        <v>0</v>
      </c>
      <c r="B4" s="83" t="s">
        <v>1</v>
      </c>
      <c r="C4" s="83" t="s">
        <v>2</v>
      </c>
      <c r="D4" s="83" t="s">
        <v>259</v>
      </c>
      <c r="E4" s="84" t="s">
        <v>319</v>
      </c>
      <c r="F4" s="84" t="s">
        <v>211</v>
      </c>
      <c r="G4" s="84" t="s">
        <v>212</v>
      </c>
      <c r="H4" s="84" t="s">
        <v>213</v>
      </c>
      <c r="I4" s="84" t="s">
        <v>214</v>
      </c>
      <c r="J4" s="84" t="s">
        <v>247</v>
      </c>
      <c r="K4" s="85" t="s">
        <v>216</v>
      </c>
      <c r="M4" s="145" t="s">
        <v>374</v>
      </c>
      <c r="N4" s="145" t="s">
        <v>375</v>
      </c>
      <c r="O4" s="145" t="s">
        <v>373</v>
      </c>
    </row>
    <row r="5" spans="1:15" ht="25.25" customHeight="1" thickTop="1">
      <c r="A5" s="111">
        <v>2515</v>
      </c>
      <c r="B5" s="89" t="s">
        <v>8</v>
      </c>
      <c r="C5" s="88" t="s">
        <v>110</v>
      </c>
      <c r="D5" s="88" t="s">
        <v>301</v>
      </c>
      <c r="E5" s="129">
        <f>ROUND(((M5*N5)/2080),2)*2080</f>
        <v>38688</v>
      </c>
      <c r="F5" s="129">
        <f>ROUND(((E5*1.01)/2080),2)*2080</f>
        <v>39083.199999999997</v>
      </c>
      <c r="G5" s="129">
        <f>ROUND(((E5*1.02)/2080),2)*2080</f>
        <v>39457.599999999999</v>
      </c>
      <c r="H5" s="129">
        <f>ROUND(((E5*1.03)/2080),2)*2080</f>
        <v>39852.800000000003</v>
      </c>
      <c r="I5" s="129">
        <f>ROUND(((E5*1.04)/2080),2)*2080</f>
        <v>40227.199999999997</v>
      </c>
      <c r="J5" s="129">
        <f>ROUND(((E5*1.05)/2080),2)*2080</f>
        <v>40622.400000000001</v>
      </c>
      <c r="K5" s="158">
        <f>ROUND(((J5*1.4)/2080),2)*2080</f>
        <v>56867.199999999997</v>
      </c>
      <c r="M5" s="146">
        <v>37564.799999999996</v>
      </c>
      <c r="N5" s="146">
        <f>(O5/100)+1</f>
        <v>1.03</v>
      </c>
      <c r="O5" s="148">
        <v>3</v>
      </c>
    </row>
    <row r="6" spans="1:15" ht="25.25" customHeight="1">
      <c r="A6" s="76">
        <v>2282</v>
      </c>
      <c r="B6" s="79" t="s">
        <v>325</v>
      </c>
      <c r="C6" s="78" t="s">
        <v>110</v>
      </c>
      <c r="D6" s="78" t="s">
        <v>302</v>
      </c>
      <c r="E6" s="52">
        <f t="shared" ref="E6:E32" si="0">ROUND(((M6*N6)/2080),2)*2080</f>
        <v>39832</v>
      </c>
      <c r="F6" s="52">
        <f t="shared" ref="F6:F32" si="1">ROUND(((E6*1.01)/2080),2)*2080</f>
        <v>40227.199999999997</v>
      </c>
      <c r="G6" s="52">
        <f t="shared" ref="G6:G32" si="2">ROUND(((E6*1.02)/2080),2)*2080</f>
        <v>40622.400000000001</v>
      </c>
      <c r="H6" s="52">
        <f t="shared" ref="H6:H32" si="3">ROUND(((E6*1.03)/2080),2)*2080</f>
        <v>41017.599999999999</v>
      </c>
      <c r="I6" s="52">
        <f t="shared" ref="I6:I32" si="4">ROUND(((E6*1.04)/2080),2)*2080</f>
        <v>41433.600000000006</v>
      </c>
      <c r="J6" s="52">
        <f t="shared" ref="J6:J32" si="5">ROUND(((E6*1.05)/2080),2)*2080</f>
        <v>41828.799999999996</v>
      </c>
      <c r="K6" s="159">
        <f t="shared" ref="K6:K32" si="6">ROUND(((J6*1.4)/2080),2)*2080</f>
        <v>58552</v>
      </c>
      <c r="M6" s="146">
        <v>38667.199999999997</v>
      </c>
      <c r="N6" s="146">
        <f t="shared" ref="N6:N32" si="7">(O6/100)+1</f>
        <v>1.03</v>
      </c>
      <c r="O6" s="148">
        <v>3</v>
      </c>
    </row>
    <row r="7" spans="1:15" ht="25.25" customHeight="1">
      <c r="A7" s="76">
        <v>2562</v>
      </c>
      <c r="B7" s="79" t="s">
        <v>132</v>
      </c>
      <c r="C7" s="78" t="s">
        <v>110</v>
      </c>
      <c r="D7" s="78" t="s">
        <v>302</v>
      </c>
      <c r="E7" s="52">
        <f t="shared" si="0"/>
        <v>39832</v>
      </c>
      <c r="F7" s="52">
        <f t="shared" si="1"/>
        <v>40227.199999999997</v>
      </c>
      <c r="G7" s="52">
        <f t="shared" si="2"/>
        <v>40622.400000000001</v>
      </c>
      <c r="H7" s="52">
        <f t="shared" si="3"/>
        <v>41017.599999999999</v>
      </c>
      <c r="I7" s="52">
        <f t="shared" si="4"/>
        <v>41433.600000000006</v>
      </c>
      <c r="J7" s="52">
        <f t="shared" si="5"/>
        <v>41828.799999999996</v>
      </c>
      <c r="K7" s="159">
        <f t="shared" si="6"/>
        <v>58552</v>
      </c>
      <c r="M7" s="146">
        <v>38667.199999999997</v>
      </c>
      <c r="N7" s="146">
        <f t="shared" si="7"/>
        <v>1.03</v>
      </c>
      <c r="O7" s="148">
        <v>3</v>
      </c>
    </row>
    <row r="8" spans="1:15" ht="25.25" customHeight="1">
      <c r="A8" s="111">
        <v>2520</v>
      </c>
      <c r="B8" s="89" t="s">
        <v>15</v>
      </c>
      <c r="C8" s="88" t="s">
        <v>110</v>
      </c>
      <c r="D8" s="88" t="s">
        <v>303</v>
      </c>
      <c r="E8" s="129">
        <f t="shared" si="0"/>
        <v>41142.400000000001</v>
      </c>
      <c r="F8" s="129">
        <f t="shared" si="1"/>
        <v>41558.400000000001</v>
      </c>
      <c r="G8" s="129">
        <f t="shared" si="2"/>
        <v>41974.400000000001</v>
      </c>
      <c r="H8" s="129">
        <f t="shared" si="3"/>
        <v>42369.599999999999</v>
      </c>
      <c r="I8" s="129">
        <f t="shared" si="4"/>
        <v>42785.599999999999</v>
      </c>
      <c r="J8" s="129">
        <f t="shared" si="5"/>
        <v>43201.599999999999</v>
      </c>
      <c r="K8" s="158">
        <f t="shared" si="6"/>
        <v>60486.399999999994</v>
      </c>
      <c r="M8" s="146">
        <v>39936</v>
      </c>
      <c r="N8" s="146">
        <f t="shared" si="7"/>
        <v>1.03</v>
      </c>
      <c r="O8" s="148">
        <v>3</v>
      </c>
    </row>
    <row r="9" spans="1:15" ht="25.25" customHeight="1">
      <c r="A9" s="111">
        <v>2526</v>
      </c>
      <c r="B9" s="89" t="s">
        <v>166</v>
      </c>
      <c r="C9" s="88" t="s">
        <v>110</v>
      </c>
      <c r="D9" s="88" t="s">
        <v>303</v>
      </c>
      <c r="E9" s="129">
        <f t="shared" si="0"/>
        <v>41142.400000000001</v>
      </c>
      <c r="F9" s="129">
        <f t="shared" si="1"/>
        <v>41558.400000000001</v>
      </c>
      <c r="G9" s="129">
        <f t="shared" si="2"/>
        <v>41974.400000000001</v>
      </c>
      <c r="H9" s="129">
        <f t="shared" si="3"/>
        <v>42369.599999999999</v>
      </c>
      <c r="I9" s="129">
        <f t="shared" si="4"/>
        <v>42785.599999999999</v>
      </c>
      <c r="J9" s="129">
        <f t="shared" si="5"/>
        <v>43201.599999999999</v>
      </c>
      <c r="K9" s="158">
        <f t="shared" si="6"/>
        <v>60486.399999999994</v>
      </c>
      <c r="M9" s="146">
        <v>39936</v>
      </c>
      <c r="N9" s="146">
        <f t="shared" si="7"/>
        <v>1.03</v>
      </c>
      <c r="O9" s="148">
        <v>3</v>
      </c>
    </row>
    <row r="10" spans="1:15" ht="25.25" customHeight="1">
      <c r="A10" s="76">
        <v>2521</v>
      </c>
      <c r="B10" s="79" t="s">
        <v>20</v>
      </c>
      <c r="C10" s="78" t="s">
        <v>110</v>
      </c>
      <c r="D10" s="78" t="s">
        <v>304</v>
      </c>
      <c r="E10" s="52">
        <f t="shared" si="0"/>
        <v>42515.200000000004</v>
      </c>
      <c r="F10" s="52">
        <f t="shared" si="1"/>
        <v>42931.200000000004</v>
      </c>
      <c r="G10" s="52">
        <f t="shared" si="2"/>
        <v>43368</v>
      </c>
      <c r="H10" s="52">
        <f t="shared" si="3"/>
        <v>43784</v>
      </c>
      <c r="I10" s="52">
        <f t="shared" si="4"/>
        <v>44220.800000000003</v>
      </c>
      <c r="J10" s="52">
        <f t="shared" si="5"/>
        <v>44636.800000000003</v>
      </c>
      <c r="K10" s="159">
        <f t="shared" si="6"/>
        <v>62483.199999999997</v>
      </c>
      <c r="M10" s="146">
        <v>41267.199999999997</v>
      </c>
      <c r="N10" s="146">
        <f t="shared" si="7"/>
        <v>1.03</v>
      </c>
      <c r="O10" s="148">
        <v>3</v>
      </c>
    </row>
    <row r="11" spans="1:15" ht="25.25" customHeight="1">
      <c r="A11" s="76">
        <v>2563</v>
      </c>
      <c r="B11" s="77" t="s">
        <v>133</v>
      </c>
      <c r="C11" s="78" t="s">
        <v>110</v>
      </c>
      <c r="D11" s="78" t="s">
        <v>304</v>
      </c>
      <c r="E11" s="52">
        <f t="shared" si="0"/>
        <v>42515.200000000004</v>
      </c>
      <c r="F11" s="52">
        <f t="shared" si="1"/>
        <v>42931.200000000004</v>
      </c>
      <c r="G11" s="52">
        <f t="shared" si="2"/>
        <v>43368</v>
      </c>
      <c r="H11" s="52">
        <f t="shared" si="3"/>
        <v>43784</v>
      </c>
      <c r="I11" s="52">
        <f t="shared" si="4"/>
        <v>44220.800000000003</v>
      </c>
      <c r="J11" s="52">
        <f t="shared" si="5"/>
        <v>44636.800000000003</v>
      </c>
      <c r="K11" s="159">
        <f t="shared" si="6"/>
        <v>62483.199999999997</v>
      </c>
      <c r="M11" s="146">
        <v>41267.199999999997</v>
      </c>
      <c r="N11" s="146">
        <f t="shared" si="7"/>
        <v>1.03</v>
      </c>
      <c r="O11" s="148">
        <v>3</v>
      </c>
    </row>
    <row r="12" spans="1:15" ht="25.25" customHeight="1">
      <c r="A12" s="76">
        <v>2705</v>
      </c>
      <c r="B12" s="79" t="s">
        <v>16</v>
      </c>
      <c r="C12" s="78" t="s">
        <v>110</v>
      </c>
      <c r="D12" s="78" t="s">
        <v>304</v>
      </c>
      <c r="E12" s="52">
        <f t="shared" si="0"/>
        <v>42515.200000000004</v>
      </c>
      <c r="F12" s="52">
        <f t="shared" si="1"/>
        <v>42931.200000000004</v>
      </c>
      <c r="G12" s="52">
        <f t="shared" si="2"/>
        <v>43368</v>
      </c>
      <c r="H12" s="52">
        <f t="shared" si="3"/>
        <v>43784</v>
      </c>
      <c r="I12" s="52">
        <f t="shared" si="4"/>
        <v>44220.800000000003</v>
      </c>
      <c r="J12" s="52">
        <f t="shared" si="5"/>
        <v>44636.800000000003</v>
      </c>
      <c r="K12" s="159">
        <f t="shared" si="6"/>
        <v>62483.199999999997</v>
      </c>
      <c r="M12" s="146">
        <v>41267.199999999997</v>
      </c>
      <c r="N12" s="146">
        <f t="shared" si="7"/>
        <v>1.03</v>
      </c>
      <c r="O12" s="148">
        <v>3</v>
      </c>
    </row>
    <row r="13" spans="1:15" ht="25.25" customHeight="1">
      <c r="A13" s="111">
        <v>2522</v>
      </c>
      <c r="B13" s="87" t="s">
        <v>119</v>
      </c>
      <c r="C13" s="88" t="s">
        <v>110</v>
      </c>
      <c r="D13" s="88" t="s">
        <v>305</v>
      </c>
      <c r="E13" s="129">
        <f t="shared" si="0"/>
        <v>44532.800000000003</v>
      </c>
      <c r="F13" s="129">
        <f t="shared" si="1"/>
        <v>44969.599999999999</v>
      </c>
      <c r="G13" s="129">
        <f t="shared" si="2"/>
        <v>45427.199999999997</v>
      </c>
      <c r="H13" s="129">
        <f t="shared" si="3"/>
        <v>45864</v>
      </c>
      <c r="I13" s="129">
        <f t="shared" si="4"/>
        <v>46321.599999999999</v>
      </c>
      <c r="J13" s="129">
        <f t="shared" si="5"/>
        <v>46758.400000000001</v>
      </c>
      <c r="K13" s="158">
        <f t="shared" si="6"/>
        <v>65457.599999999999</v>
      </c>
      <c r="M13" s="146">
        <v>43243.199999999997</v>
      </c>
      <c r="N13" s="146">
        <f t="shared" si="7"/>
        <v>1.03</v>
      </c>
      <c r="O13" s="148">
        <v>3</v>
      </c>
    </row>
    <row r="14" spans="1:15" ht="25.25" customHeight="1">
      <c r="A14" s="111">
        <v>2525</v>
      </c>
      <c r="B14" s="89" t="s">
        <v>25</v>
      </c>
      <c r="C14" s="88" t="s">
        <v>110</v>
      </c>
      <c r="D14" s="88" t="s">
        <v>305</v>
      </c>
      <c r="E14" s="129">
        <f t="shared" si="0"/>
        <v>44532.800000000003</v>
      </c>
      <c r="F14" s="129">
        <f t="shared" si="1"/>
        <v>44969.599999999999</v>
      </c>
      <c r="G14" s="129">
        <f t="shared" si="2"/>
        <v>45427.199999999997</v>
      </c>
      <c r="H14" s="129">
        <f t="shared" si="3"/>
        <v>45864</v>
      </c>
      <c r="I14" s="129">
        <f t="shared" si="4"/>
        <v>46321.599999999999</v>
      </c>
      <c r="J14" s="129">
        <f t="shared" si="5"/>
        <v>46758.400000000001</v>
      </c>
      <c r="K14" s="158">
        <f t="shared" si="6"/>
        <v>65457.599999999999</v>
      </c>
      <c r="M14" s="146">
        <v>43243.199999999997</v>
      </c>
      <c r="N14" s="146">
        <f t="shared" si="7"/>
        <v>1.03</v>
      </c>
      <c r="O14" s="148">
        <v>3</v>
      </c>
    </row>
    <row r="15" spans="1:15" ht="25.25" customHeight="1">
      <c r="A15" s="111">
        <v>2527</v>
      </c>
      <c r="B15" s="89" t="s">
        <v>167</v>
      </c>
      <c r="C15" s="88" t="s">
        <v>110</v>
      </c>
      <c r="D15" s="88" t="s">
        <v>305</v>
      </c>
      <c r="E15" s="129">
        <f t="shared" si="0"/>
        <v>44532.800000000003</v>
      </c>
      <c r="F15" s="129">
        <f t="shared" si="1"/>
        <v>44969.599999999999</v>
      </c>
      <c r="G15" s="129">
        <f t="shared" si="2"/>
        <v>45427.199999999997</v>
      </c>
      <c r="H15" s="129">
        <f t="shared" si="3"/>
        <v>45864</v>
      </c>
      <c r="I15" s="129">
        <f t="shared" si="4"/>
        <v>46321.599999999999</v>
      </c>
      <c r="J15" s="129">
        <f t="shared" si="5"/>
        <v>46758.400000000001</v>
      </c>
      <c r="K15" s="158">
        <f t="shared" si="6"/>
        <v>65457.599999999999</v>
      </c>
      <c r="M15" s="146">
        <v>43243.199999999997</v>
      </c>
      <c r="N15" s="146">
        <f t="shared" si="7"/>
        <v>1.03</v>
      </c>
      <c r="O15" s="148">
        <v>3</v>
      </c>
    </row>
    <row r="16" spans="1:15" ht="25.25" customHeight="1">
      <c r="A16" s="111">
        <v>2652</v>
      </c>
      <c r="B16" s="87" t="s">
        <v>192</v>
      </c>
      <c r="C16" s="88" t="s">
        <v>110</v>
      </c>
      <c r="D16" s="88" t="s">
        <v>305</v>
      </c>
      <c r="E16" s="129">
        <f t="shared" si="0"/>
        <v>44532.800000000003</v>
      </c>
      <c r="F16" s="129">
        <f t="shared" si="1"/>
        <v>44969.599999999999</v>
      </c>
      <c r="G16" s="129">
        <f t="shared" si="2"/>
        <v>45427.199999999997</v>
      </c>
      <c r="H16" s="129">
        <f t="shared" si="3"/>
        <v>45864</v>
      </c>
      <c r="I16" s="129">
        <f t="shared" si="4"/>
        <v>46321.599999999999</v>
      </c>
      <c r="J16" s="129">
        <f t="shared" si="5"/>
        <v>46758.400000000001</v>
      </c>
      <c r="K16" s="158">
        <f t="shared" si="6"/>
        <v>65457.599999999999</v>
      </c>
      <c r="M16" s="146">
        <v>43243.199999999997</v>
      </c>
      <c r="N16" s="146">
        <f t="shared" si="7"/>
        <v>1.03</v>
      </c>
      <c r="O16" s="148">
        <v>3</v>
      </c>
    </row>
    <row r="17" spans="1:15" ht="25.25" customHeight="1">
      <c r="A17" s="76">
        <v>2564</v>
      </c>
      <c r="B17" s="77" t="s">
        <v>134</v>
      </c>
      <c r="C17" s="78" t="s">
        <v>110</v>
      </c>
      <c r="D17" s="78" t="s">
        <v>306</v>
      </c>
      <c r="E17" s="52">
        <f t="shared" si="0"/>
        <v>46155.200000000004</v>
      </c>
      <c r="F17" s="52">
        <f t="shared" si="1"/>
        <v>46612.800000000003</v>
      </c>
      <c r="G17" s="52">
        <f t="shared" si="2"/>
        <v>47070.400000000001</v>
      </c>
      <c r="H17" s="52">
        <f t="shared" si="3"/>
        <v>47548.799999999996</v>
      </c>
      <c r="I17" s="52">
        <f t="shared" si="4"/>
        <v>48006.399999999994</v>
      </c>
      <c r="J17" s="52">
        <f t="shared" si="5"/>
        <v>48464</v>
      </c>
      <c r="K17" s="159">
        <f t="shared" si="6"/>
        <v>67849.599999999991</v>
      </c>
      <c r="M17" s="146">
        <v>44803.199999999997</v>
      </c>
      <c r="N17" s="146">
        <f t="shared" si="7"/>
        <v>1.03</v>
      </c>
      <c r="O17" s="148">
        <v>3</v>
      </c>
    </row>
    <row r="18" spans="1:15" ht="25.25" customHeight="1">
      <c r="A18" s="111">
        <v>2510</v>
      </c>
      <c r="B18" s="87" t="s">
        <v>32</v>
      </c>
      <c r="C18" s="88" t="s">
        <v>110</v>
      </c>
      <c r="D18" s="88" t="s">
        <v>307</v>
      </c>
      <c r="E18" s="129">
        <f t="shared" si="0"/>
        <v>47278.400000000001</v>
      </c>
      <c r="F18" s="129">
        <f t="shared" si="1"/>
        <v>47756.800000000003</v>
      </c>
      <c r="G18" s="129">
        <f t="shared" si="2"/>
        <v>48214.400000000001</v>
      </c>
      <c r="H18" s="129">
        <f t="shared" si="3"/>
        <v>48692.800000000003</v>
      </c>
      <c r="I18" s="129">
        <f t="shared" si="4"/>
        <v>49171.200000000004</v>
      </c>
      <c r="J18" s="129">
        <f t="shared" si="5"/>
        <v>49649.599999999999</v>
      </c>
      <c r="K18" s="158">
        <f t="shared" si="6"/>
        <v>69513.600000000006</v>
      </c>
      <c r="M18" s="146">
        <v>45905.599999999999</v>
      </c>
      <c r="N18" s="146">
        <f t="shared" si="7"/>
        <v>1.03</v>
      </c>
      <c r="O18" s="148">
        <v>3</v>
      </c>
    </row>
    <row r="19" spans="1:15" ht="25.25" customHeight="1">
      <c r="A19" s="111">
        <v>2523</v>
      </c>
      <c r="B19" s="87" t="s">
        <v>145</v>
      </c>
      <c r="C19" s="88" t="s">
        <v>110</v>
      </c>
      <c r="D19" s="88" t="s">
        <v>307</v>
      </c>
      <c r="E19" s="129">
        <f t="shared" si="0"/>
        <v>47278.400000000001</v>
      </c>
      <c r="F19" s="129">
        <f t="shared" si="1"/>
        <v>47756.800000000003</v>
      </c>
      <c r="G19" s="129">
        <f t="shared" si="2"/>
        <v>48214.400000000001</v>
      </c>
      <c r="H19" s="129">
        <f t="shared" si="3"/>
        <v>48692.800000000003</v>
      </c>
      <c r="I19" s="129">
        <f t="shared" si="4"/>
        <v>49171.200000000004</v>
      </c>
      <c r="J19" s="129">
        <f t="shared" si="5"/>
        <v>49649.599999999999</v>
      </c>
      <c r="K19" s="158">
        <f t="shared" si="6"/>
        <v>69513.600000000006</v>
      </c>
      <c r="M19" s="146">
        <v>45905.599999999999</v>
      </c>
      <c r="N19" s="146">
        <f t="shared" si="7"/>
        <v>1.03</v>
      </c>
      <c r="O19" s="148">
        <v>3</v>
      </c>
    </row>
    <row r="20" spans="1:15" ht="25.25" customHeight="1">
      <c r="A20" s="76">
        <v>2457</v>
      </c>
      <c r="B20" s="79" t="s">
        <v>326</v>
      </c>
      <c r="C20" s="78" t="s">
        <v>110</v>
      </c>
      <c r="D20" s="78" t="s">
        <v>308</v>
      </c>
      <c r="E20" s="52">
        <f t="shared" si="0"/>
        <v>50003.199999999997</v>
      </c>
      <c r="F20" s="52">
        <f t="shared" si="1"/>
        <v>50502.400000000001</v>
      </c>
      <c r="G20" s="52">
        <f t="shared" si="2"/>
        <v>51001.599999999999</v>
      </c>
      <c r="H20" s="52">
        <f t="shared" si="3"/>
        <v>51500.800000000003</v>
      </c>
      <c r="I20" s="52">
        <f t="shared" si="4"/>
        <v>52000</v>
      </c>
      <c r="J20" s="52">
        <f t="shared" si="5"/>
        <v>52499.199999999997</v>
      </c>
      <c r="K20" s="159">
        <f t="shared" si="6"/>
        <v>73507.200000000012</v>
      </c>
      <c r="M20" s="146">
        <v>48547.199999999997</v>
      </c>
      <c r="N20" s="146">
        <f t="shared" si="7"/>
        <v>1.03</v>
      </c>
      <c r="O20" s="148">
        <v>3</v>
      </c>
    </row>
    <row r="21" spans="1:15" ht="25.25" customHeight="1">
      <c r="A21" s="76">
        <v>2611</v>
      </c>
      <c r="B21" s="79" t="s">
        <v>194</v>
      </c>
      <c r="C21" s="78" t="s">
        <v>110</v>
      </c>
      <c r="D21" s="78" t="s">
        <v>308</v>
      </c>
      <c r="E21" s="52">
        <f t="shared" si="0"/>
        <v>50003.199999999997</v>
      </c>
      <c r="F21" s="52">
        <f t="shared" si="1"/>
        <v>50502.400000000001</v>
      </c>
      <c r="G21" s="52">
        <f t="shared" si="2"/>
        <v>51001.599999999999</v>
      </c>
      <c r="H21" s="52">
        <f t="shared" si="3"/>
        <v>51500.800000000003</v>
      </c>
      <c r="I21" s="52">
        <f t="shared" si="4"/>
        <v>52000</v>
      </c>
      <c r="J21" s="52">
        <f t="shared" si="5"/>
        <v>52499.199999999997</v>
      </c>
      <c r="K21" s="159">
        <f t="shared" si="6"/>
        <v>73507.200000000012</v>
      </c>
      <c r="M21" s="146">
        <v>48547.199999999997</v>
      </c>
      <c r="N21" s="146">
        <f t="shared" si="7"/>
        <v>1.03</v>
      </c>
      <c r="O21" s="148">
        <v>3</v>
      </c>
    </row>
    <row r="22" spans="1:15" ht="25.25" customHeight="1">
      <c r="A22" s="76">
        <v>2646</v>
      </c>
      <c r="B22" s="79" t="s">
        <v>49</v>
      </c>
      <c r="C22" s="78" t="s">
        <v>110</v>
      </c>
      <c r="D22" s="78" t="s">
        <v>308</v>
      </c>
      <c r="E22" s="52">
        <f t="shared" si="0"/>
        <v>50003.199999999997</v>
      </c>
      <c r="F22" s="52">
        <f t="shared" si="1"/>
        <v>50502.400000000001</v>
      </c>
      <c r="G22" s="52">
        <f t="shared" si="2"/>
        <v>51001.599999999999</v>
      </c>
      <c r="H22" s="52">
        <f t="shared" si="3"/>
        <v>51500.800000000003</v>
      </c>
      <c r="I22" s="52">
        <f t="shared" si="4"/>
        <v>52000</v>
      </c>
      <c r="J22" s="52">
        <f t="shared" si="5"/>
        <v>52499.199999999997</v>
      </c>
      <c r="K22" s="159">
        <f t="shared" si="6"/>
        <v>73507.200000000012</v>
      </c>
      <c r="M22" s="146">
        <v>48547.199999999997</v>
      </c>
      <c r="N22" s="146">
        <f t="shared" si="7"/>
        <v>1.03</v>
      </c>
      <c r="O22" s="148">
        <v>3</v>
      </c>
    </row>
    <row r="23" spans="1:15" ht="25.25" customHeight="1">
      <c r="A23" s="76">
        <v>2647</v>
      </c>
      <c r="B23" s="77" t="s">
        <v>179</v>
      </c>
      <c r="C23" s="78" t="s">
        <v>110</v>
      </c>
      <c r="D23" s="78" t="s">
        <v>308</v>
      </c>
      <c r="E23" s="52">
        <f t="shared" si="0"/>
        <v>50003.199999999997</v>
      </c>
      <c r="F23" s="52">
        <f t="shared" si="1"/>
        <v>50502.400000000001</v>
      </c>
      <c r="G23" s="52">
        <f t="shared" si="2"/>
        <v>51001.599999999999</v>
      </c>
      <c r="H23" s="52">
        <f t="shared" si="3"/>
        <v>51500.800000000003</v>
      </c>
      <c r="I23" s="52">
        <f t="shared" si="4"/>
        <v>52000</v>
      </c>
      <c r="J23" s="52">
        <f t="shared" si="5"/>
        <v>52499.199999999997</v>
      </c>
      <c r="K23" s="159">
        <f t="shared" si="6"/>
        <v>73507.200000000012</v>
      </c>
      <c r="M23" s="146">
        <v>48547.199999999997</v>
      </c>
      <c r="N23" s="146">
        <f t="shared" si="7"/>
        <v>1.03</v>
      </c>
      <c r="O23" s="148">
        <v>3</v>
      </c>
    </row>
    <row r="24" spans="1:15" ht="25.25" customHeight="1">
      <c r="A24" s="111">
        <v>2567</v>
      </c>
      <c r="B24" s="89" t="s">
        <v>324</v>
      </c>
      <c r="C24" s="88" t="s">
        <v>110</v>
      </c>
      <c r="D24" s="88" t="s">
        <v>309</v>
      </c>
      <c r="E24" s="129">
        <f t="shared" si="0"/>
        <v>52748.799999999996</v>
      </c>
      <c r="F24" s="129">
        <f t="shared" si="1"/>
        <v>53268.799999999996</v>
      </c>
      <c r="G24" s="129">
        <f t="shared" si="2"/>
        <v>53809.599999999999</v>
      </c>
      <c r="H24" s="129">
        <f t="shared" si="3"/>
        <v>54329.599999999999</v>
      </c>
      <c r="I24" s="129">
        <f t="shared" si="4"/>
        <v>54849.599999999999</v>
      </c>
      <c r="J24" s="129">
        <f t="shared" si="5"/>
        <v>55390.400000000001</v>
      </c>
      <c r="K24" s="158">
        <f t="shared" si="6"/>
        <v>77542.400000000009</v>
      </c>
      <c r="M24" s="146">
        <v>51209.599999999999</v>
      </c>
      <c r="N24" s="146">
        <f t="shared" si="7"/>
        <v>1.03</v>
      </c>
      <c r="O24" s="148">
        <v>3</v>
      </c>
    </row>
    <row r="25" spans="1:15" ht="25.25" customHeight="1">
      <c r="A25" s="111">
        <v>2613</v>
      </c>
      <c r="B25" s="89" t="s">
        <v>195</v>
      </c>
      <c r="C25" s="88" t="s">
        <v>110</v>
      </c>
      <c r="D25" s="88" t="s">
        <v>309</v>
      </c>
      <c r="E25" s="129">
        <f t="shared" si="0"/>
        <v>52748.799999999996</v>
      </c>
      <c r="F25" s="129">
        <f t="shared" si="1"/>
        <v>53268.799999999996</v>
      </c>
      <c r="G25" s="129">
        <f t="shared" si="2"/>
        <v>53809.599999999999</v>
      </c>
      <c r="H25" s="129">
        <f t="shared" si="3"/>
        <v>54329.599999999999</v>
      </c>
      <c r="I25" s="129">
        <f t="shared" si="4"/>
        <v>54849.599999999999</v>
      </c>
      <c r="J25" s="129">
        <f t="shared" si="5"/>
        <v>55390.400000000001</v>
      </c>
      <c r="K25" s="158">
        <f t="shared" si="6"/>
        <v>77542.400000000009</v>
      </c>
      <c r="M25" s="146">
        <v>51209.599999999999</v>
      </c>
      <c r="N25" s="146">
        <f t="shared" si="7"/>
        <v>1.03</v>
      </c>
      <c r="O25" s="148">
        <v>3</v>
      </c>
    </row>
    <row r="26" spans="1:15" ht="25.25" customHeight="1">
      <c r="A26" s="76">
        <v>2530</v>
      </c>
      <c r="B26" s="77" t="s">
        <v>40</v>
      </c>
      <c r="C26" s="78" t="s">
        <v>110</v>
      </c>
      <c r="D26" s="78" t="s">
        <v>310</v>
      </c>
      <c r="E26" s="52">
        <f t="shared" si="0"/>
        <v>55723.199999999997</v>
      </c>
      <c r="F26" s="52">
        <f t="shared" si="1"/>
        <v>56284.799999999996</v>
      </c>
      <c r="G26" s="52">
        <f t="shared" si="2"/>
        <v>56846.399999999994</v>
      </c>
      <c r="H26" s="52">
        <f t="shared" si="3"/>
        <v>57387.199999999997</v>
      </c>
      <c r="I26" s="52">
        <f t="shared" si="4"/>
        <v>57948.799999999996</v>
      </c>
      <c r="J26" s="52">
        <f t="shared" si="5"/>
        <v>58510.400000000001</v>
      </c>
      <c r="K26" s="159">
        <f t="shared" si="6"/>
        <v>81910.400000000009</v>
      </c>
      <c r="M26" s="146">
        <v>54100.800000000003</v>
      </c>
      <c r="N26" s="146">
        <f t="shared" si="7"/>
        <v>1.03</v>
      </c>
      <c r="O26" s="148">
        <v>3</v>
      </c>
    </row>
    <row r="27" spans="1:15" ht="25.25" customHeight="1">
      <c r="A27" s="76">
        <v>2551</v>
      </c>
      <c r="B27" s="77" t="s">
        <v>372</v>
      </c>
      <c r="C27" s="78" t="s">
        <v>111</v>
      </c>
      <c r="D27" s="78" t="s">
        <v>310</v>
      </c>
      <c r="E27" s="52">
        <f t="shared" ref="E27" si="8">ROUND(((M27*N27)/2080),2)*2080</f>
        <v>55723.199999999997</v>
      </c>
      <c r="F27" s="52">
        <f t="shared" ref="F27" si="9">ROUND(((E27*1.01)/2080),2)*2080</f>
        <v>56284.799999999996</v>
      </c>
      <c r="G27" s="52">
        <f t="shared" ref="G27" si="10">ROUND(((E27*1.02)/2080),2)*2080</f>
        <v>56846.399999999994</v>
      </c>
      <c r="H27" s="52">
        <f t="shared" ref="H27" si="11">ROUND(((E27*1.03)/2080),2)*2080</f>
        <v>57387.199999999997</v>
      </c>
      <c r="I27" s="52">
        <f t="shared" ref="I27" si="12">ROUND(((E27*1.04)/2080),2)*2080</f>
        <v>57948.799999999996</v>
      </c>
      <c r="J27" s="52">
        <f t="shared" ref="J27" si="13">ROUND(((E27*1.05)/2080),2)*2080</f>
        <v>58510.400000000001</v>
      </c>
      <c r="K27" s="159">
        <f t="shared" ref="K27" si="14">ROUND(((J27*1.4)/2080),2)*2080</f>
        <v>81910.400000000009</v>
      </c>
      <c r="M27" s="146">
        <v>54100.800000000003</v>
      </c>
      <c r="N27" s="146">
        <f t="shared" si="7"/>
        <v>1.03</v>
      </c>
      <c r="O27" s="148">
        <v>3</v>
      </c>
    </row>
    <row r="28" spans="1:15" ht="25.25" customHeight="1">
      <c r="A28" s="76">
        <v>2612</v>
      </c>
      <c r="B28" s="79" t="s">
        <v>196</v>
      </c>
      <c r="C28" s="78" t="s">
        <v>110</v>
      </c>
      <c r="D28" s="78" t="s">
        <v>310</v>
      </c>
      <c r="E28" s="52">
        <f t="shared" si="0"/>
        <v>55723.199999999997</v>
      </c>
      <c r="F28" s="52">
        <f t="shared" si="1"/>
        <v>56284.799999999996</v>
      </c>
      <c r="G28" s="52">
        <f t="shared" si="2"/>
        <v>56846.399999999994</v>
      </c>
      <c r="H28" s="52">
        <f t="shared" si="3"/>
        <v>57387.199999999997</v>
      </c>
      <c r="I28" s="52">
        <f t="shared" si="4"/>
        <v>57948.799999999996</v>
      </c>
      <c r="J28" s="52">
        <f t="shared" si="5"/>
        <v>58510.400000000001</v>
      </c>
      <c r="K28" s="159">
        <f t="shared" si="6"/>
        <v>81910.400000000009</v>
      </c>
      <c r="M28" s="146">
        <v>54100.800000000003</v>
      </c>
      <c r="N28" s="146">
        <f t="shared" si="7"/>
        <v>1.03</v>
      </c>
      <c r="O28" s="148">
        <v>3</v>
      </c>
    </row>
    <row r="29" spans="1:15" ht="25.25" customHeight="1">
      <c r="A29" s="111">
        <v>2568</v>
      </c>
      <c r="B29" s="87" t="s">
        <v>58</v>
      </c>
      <c r="C29" s="88" t="s">
        <v>110</v>
      </c>
      <c r="D29" s="88" t="s">
        <v>311</v>
      </c>
      <c r="E29" s="129">
        <f t="shared" si="0"/>
        <v>59009.599999999999</v>
      </c>
      <c r="F29" s="129">
        <f t="shared" si="1"/>
        <v>59592</v>
      </c>
      <c r="G29" s="129">
        <f t="shared" si="2"/>
        <v>60195.200000000004</v>
      </c>
      <c r="H29" s="129">
        <f t="shared" si="3"/>
        <v>60777.599999999999</v>
      </c>
      <c r="I29" s="129">
        <f t="shared" si="4"/>
        <v>61360</v>
      </c>
      <c r="J29" s="129">
        <f t="shared" si="5"/>
        <v>61963.199999999997</v>
      </c>
      <c r="K29" s="158">
        <f t="shared" si="6"/>
        <v>86756.800000000003</v>
      </c>
      <c r="M29" s="146">
        <v>57283.199999999997</v>
      </c>
      <c r="N29" s="146">
        <f t="shared" si="7"/>
        <v>1.03</v>
      </c>
      <c r="O29" s="148">
        <v>3</v>
      </c>
    </row>
    <row r="30" spans="1:15" ht="25.25" customHeight="1">
      <c r="A30" s="111">
        <v>2569</v>
      </c>
      <c r="B30" s="89" t="s">
        <v>249</v>
      </c>
      <c r="C30" s="88" t="s">
        <v>110</v>
      </c>
      <c r="D30" s="88" t="s">
        <v>311</v>
      </c>
      <c r="E30" s="129">
        <f t="shared" si="0"/>
        <v>59009.599999999999</v>
      </c>
      <c r="F30" s="129">
        <f t="shared" si="1"/>
        <v>59592</v>
      </c>
      <c r="G30" s="129">
        <f t="shared" si="2"/>
        <v>60195.200000000004</v>
      </c>
      <c r="H30" s="129">
        <f t="shared" si="3"/>
        <v>60777.599999999999</v>
      </c>
      <c r="I30" s="129">
        <f t="shared" si="4"/>
        <v>61360</v>
      </c>
      <c r="J30" s="129">
        <f t="shared" si="5"/>
        <v>61963.199999999997</v>
      </c>
      <c r="K30" s="158">
        <f t="shared" si="6"/>
        <v>86756.800000000003</v>
      </c>
      <c r="M30" s="146">
        <v>57283.199999999997</v>
      </c>
      <c r="N30" s="146">
        <f t="shared" si="7"/>
        <v>1.03</v>
      </c>
      <c r="O30" s="148">
        <v>3</v>
      </c>
    </row>
    <row r="31" spans="1:15" ht="25.25" customHeight="1">
      <c r="A31" s="76">
        <v>2535</v>
      </c>
      <c r="B31" s="79" t="s">
        <v>57</v>
      </c>
      <c r="C31" s="78" t="s">
        <v>110</v>
      </c>
      <c r="D31" s="78" t="s">
        <v>322</v>
      </c>
      <c r="E31" s="52">
        <f t="shared" si="0"/>
        <v>61193.600000000006</v>
      </c>
      <c r="F31" s="52">
        <f t="shared" si="1"/>
        <v>61796.800000000003</v>
      </c>
      <c r="G31" s="52">
        <f t="shared" si="2"/>
        <v>62420.800000000003</v>
      </c>
      <c r="H31" s="52">
        <f t="shared" si="3"/>
        <v>63024</v>
      </c>
      <c r="I31" s="52">
        <f t="shared" si="4"/>
        <v>63648</v>
      </c>
      <c r="J31" s="52">
        <f t="shared" si="5"/>
        <v>64251.200000000004</v>
      </c>
      <c r="K31" s="159">
        <f t="shared" si="6"/>
        <v>89960</v>
      </c>
      <c r="M31" s="146">
        <v>59404.799999999996</v>
      </c>
      <c r="N31" s="146">
        <f t="shared" si="7"/>
        <v>1.03</v>
      </c>
      <c r="O31" s="148">
        <v>3</v>
      </c>
    </row>
    <row r="32" spans="1:15" ht="25.25" customHeight="1" thickBot="1">
      <c r="A32" s="133">
        <v>2616</v>
      </c>
      <c r="B32" s="134" t="s">
        <v>127</v>
      </c>
      <c r="C32" s="135" t="s">
        <v>110</v>
      </c>
      <c r="D32" s="135" t="s">
        <v>323</v>
      </c>
      <c r="E32" s="136">
        <f t="shared" si="0"/>
        <v>64459.199999999997</v>
      </c>
      <c r="F32" s="136">
        <f t="shared" si="1"/>
        <v>65104</v>
      </c>
      <c r="G32" s="136">
        <f t="shared" si="2"/>
        <v>65748.800000000003</v>
      </c>
      <c r="H32" s="136">
        <f t="shared" si="3"/>
        <v>66393.600000000006</v>
      </c>
      <c r="I32" s="136">
        <f t="shared" si="4"/>
        <v>67038.399999999994</v>
      </c>
      <c r="J32" s="136">
        <f t="shared" si="5"/>
        <v>67683.199999999997</v>
      </c>
      <c r="K32" s="160">
        <f t="shared" si="6"/>
        <v>94764.800000000003</v>
      </c>
      <c r="M32" s="146">
        <v>62587.199999999997</v>
      </c>
      <c r="N32" s="146">
        <f t="shared" si="7"/>
        <v>1.03</v>
      </c>
      <c r="O32" s="148">
        <v>3</v>
      </c>
    </row>
  </sheetData>
  <autoFilter ref="A4:K32" xr:uid="{00000000-0009-0000-0000-000005000000}">
    <sortState xmlns:xlrd2="http://schemas.microsoft.com/office/spreadsheetml/2017/richdata2" ref="A5:L31">
      <sortCondition ref="E4:E31"/>
    </sortState>
  </autoFilter>
  <mergeCells count="2">
    <mergeCell ref="A1:K1"/>
    <mergeCell ref="A2:K2"/>
  </mergeCells>
  <printOptions horizontalCentered="1"/>
  <pageMargins left="0.2" right="0.2" top="0.25" bottom="0.25" header="0.3" footer="0.3"/>
  <pageSetup scale="59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9"/>
  <sheetViews>
    <sheetView topLeftCell="A100" zoomScale="130" zoomScaleNormal="130" workbookViewId="0">
      <selection activeCell="B120" sqref="B120"/>
    </sheetView>
  </sheetViews>
  <sheetFormatPr defaultColWidth="9.08984375" defaultRowHeight="15.5"/>
  <cols>
    <col min="1" max="1" width="11.6328125" style="14" bestFit="1" customWidth="1"/>
    <col min="2" max="2" width="41.54296875" style="13" customWidth="1"/>
    <col min="3" max="3" width="12.08984375" style="14" bestFit="1" customWidth="1"/>
    <col min="4" max="4" width="18.36328125" style="14" bestFit="1" customWidth="1"/>
    <col min="5" max="5" width="18.453125" style="13" bestFit="1" customWidth="1"/>
    <col min="6" max="6" width="18.36328125" style="13" bestFit="1" customWidth="1"/>
    <col min="7" max="7" width="17.54296875" style="13" bestFit="1" customWidth="1"/>
    <col min="8" max="8" width="17.453125" style="13" bestFit="1" customWidth="1"/>
    <col min="9" max="9" width="18" style="13" bestFit="1" customWidth="1"/>
    <col min="10" max="10" width="19.54296875" style="13" bestFit="1" customWidth="1"/>
    <col min="11" max="11" width="17.6328125" style="13" bestFit="1" customWidth="1"/>
    <col min="12" max="16384" width="9.08984375" style="13"/>
  </cols>
  <sheetData>
    <row r="1" spans="1:11" s="3" customFormat="1" ht="18">
      <c r="A1" s="180" t="s">
        <v>109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s="3" customFormat="1" ht="3" customHeight="1">
      <c r="A2" s="11"/>
      <c r="B2" s="1"/>
      <c r="C2" s="11"/>
      <c r="D2" s="11"/>
      <c r="E2" s="1"/>
      <c r="F2" s="1"/>
      <c r="G2" s="1"/>
      <c r="H2" s="1"/>
      <c r="I2" s="1"/>
      <c r="J2" s="1"/>
      <c r="K2" s="1"/>
    </row>
    <row r="3" spans="1:11" s="3" customFormat="1" ht="17.5">
      <c r="A3" s="181" t="s">
        <v>209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s="3" customFormat="1" ht="16" thickBot="1">
      <c r="A4" s="2"/>
      <c r="C4" s="2"/>
      <c r="D4" s="2"/>
    </row>
    <row r="5" spans="1:11" s="12" customFormat="1" ht="16" thickBot="1">
      <c r="A5" s="30" t="s">
        <v>0</v>
      </c>
      <c r="B5" s="31" t="s">
        <v>1</v>
      </c>
      <c r="C5" s="31" t="s">
        <v>2</v>
      </c>
      <c r="D5" s="31" t="s">
        <v>3</v>
      </c>
      <c r="E5" s="32" t="s">
        <v>210</v>
      </c>
      <c r="F5" s="32" t="s">
        <v>211</v>
      </c>
      <c r="G5" s="32" t="s">
        <v>212</v>
      </c>
      <c r="H5" s="32" t="s">
        <v>213</v>
      </c>
      <c r="I5" s="32" t="s">
        <v>214</v>
      </c>
      <c r="J5" s="35" t="s">
        <v>215</v>
      </c>
      <c r="K5" s="33" t="s">
        <v>216</v>
      </c>
    </row>
    <row r="6" spans="1:11" s="3" customFormat="1">
      <c r="A6" s="27">
        <v>2114</v>
      </c>
      <c r="B6" s="37" t="s">
        <v>39</v>
      </c>
      <c r="C6" s="28" t="s">
        <v>110</v>
      </c>
      <c r="D6" s="28"/>
      <c r="E6" s="42">
        <v>40000</v>
      </c>
      <c r="F6" s="4">
        <f t="shared" ref="F6:F37" si="0">E6*1.03</f>
        <v>41200</v>
      </c>
      <c r="G6" s="4">
        <f t="shared" ref="G6:G37" si="1">E6*1.06</f>
        <v>42400</v>
      </c>
      <c r="H6" s="4">
        <f t="shared" ref="H6:H37" si="2">E6*1.09</f>
        <v>43600</v>
      </c>
      <c r="I6" s="4">
        <f t="shared" ref="I6:I37" si="3">E6*1.12</f>
        <v>44800.000000000007</v>
      </c>
      <c r="J6" s="5">
        <f t="shared" ref="J6:J37" si="4">E6*1.15</f>
        <v>46000</v>
      </c>
      <c r="K6" s="29">
        <f t="shared" ref="K6:K37" si="5">J6*1.4</f>
        <v>64399.999999999993</v>
      </c>
    </row>
    <row r="7" spans="1:11" s="3" customFormat="1">
      <c r="A7" s="18">
        <v>2116</v>
      </c>
      <c r="B7" s="22" t="s">
        <v>17</v>
      </c>
      <c r="C7" s="20" t="s">
        <v>110</v>
      </c>
      <c r="D7" s="20"/>
      <c r="E7" s="43">
        <v>38000</v>
      </c>
      <c r="F7" s="7">
        <f t="shared" si="0"/>
        <v>39140</v>
      </c>
      <c r="G7" s="7">
        <f t="shared" si="1"/>
        <v>40280</v>
      </c>
      <c r="H7" s="7">
        <f t="shared" si="2"/>
        <v>41420</v>
      </c>
      <c r="I7" s="7">
        <f t="shared" si="3"/>
        <v>42560.000000000007</v>
      </c>
      <c r="J7" s="6">
        <f t="shared" si="4"/>
        <v>43700</v>
      </c>
      <c r="K7" s="21">
        <f t="shared" si="5"/>
        <v>61179.999999999993</v>
      </c>
    </row>
    <row r="8" spans="1:11" s="3" customFormat="1">
      <c r="A8" s="18">
        <v>2013</v>
      </c>
      <c r="B8" s="19" t="s">
        <v>152</v>
      </c>
      <c r="C8" s="20" t="s">
        <v>111</v>
      </c>
      <c r="D8" s="20"/>
      <c r="E8" s="44">
        <v>46000</v>
      </c>
      <c r="F8" s="7">
        <f t="shared" si="0"/>
        <v>47380</v>
      </c>
      <c r="G8" s="7">
        <f t="shared" si="1"/>
        <v>48760</v>
      </c>
      <c r="H8" s="7">
        <f t="shared" si="2"/>
        <v>50140.000000000007</v>
      </c>
      <c r="I8" s="7">
        <f t="shared" si="3"/>
        <v>51520.000000000007</v>
      </c>
      <c r="J8" s="6">
        <f t="shared" si="4"/>
        <v>52899.999999999993</v>
      </c>
      <c r="K8" s="21">
        <f t="shared" si="5"/>
        <v>74059.999999999985</v>
      </c>
    </row>
    <row r="9" spans="1:11" s="3" customFormat="1">
      <c r="A9" s="23" t="s">
        <v>218</v>
      </c>
      <c r="B9" s="25" t="s">
        <v>250</v>
      </c>
      <c r="C9" s="20" t="s">
        <v>110</v>
      </c>
      <c r="D9" s="20"/>
      <c r="E9" s="43">
        <v>34000</v>
      </c>
      <c r="F9" s="7">
        <f t="shared" si="0"/>
        <v>35020</v>
      </c>
      <c r="G9" s="7">
        <f t="shared" si="1"/>
        <v>36040</v>
      </c>
      <c r="H9" s="7">
        <f t="shared" si="2"/>
        <v>37060</v>
      </c>
      <c r="I9" s="7">
        <f t="shared" si="3"/>
        <v>38080</v>
      </c>
      <c r="J9" s="6">
        <f t="shared" si="4"/>
        <v>39100</v>
      </c>
      <c r="K9" s="21">
        <f t="shared" si="5"/>
        <v>54740</v>
      </c>
    </row>
    <row r="10" spans="1:11" s="3" customFormat="1">
      <c r="A10" s="23" t="s">
        <v>218</v>
      </c>
      <c r="B10" s="24" t="s">
        <v>217</v>
      </c>
      <c r="C10" s="20" t="s">
        <v>110</v>
      </c>
      <c r="D10" s="20"/>
      <c r="E10" s="43">
        <v>37000</v>
      </c>
      <c r="F10" s="7">
        <f t="shared" si="0"/>
        <v>38110</v>
      </c>
      <c r="G10" s="7">
        <f t="shared" si="1"/>
        <v>39220</v>
      </c>
      <c r="H10" s="7">
        <f t="shared" si="2"/>
        <v>40330</v>
      </c>
      <c r="I10" s="7">
        <f t="shared" si="3"/>
        <v>41440.000000000007</v>
      </c>
      <c r="J10" s="6">
        <f t="shared" si="4"/>
        <v>42550</v>
      </c>
      <c r="K10" s="21">
        <f t="shared" si="5"/>
        <v>59569.999999999993</v>
      </c>
    </row>
    <row r="11" spans="1:11" s="3" customFormat="1">
      <c r="A11" s="23" t="s">
        <v>218</v>
      </c>
      <c r="B11" s="24" t="s">
        <v>219</v>
      </c>
      <c r="C11" s="20" t="s">
        <v>110</v>
      </c>
      <c r="D11" s="20"/>
      <c r="E11" s="43">
        <v>43000</v>
      </c>
      <c r="F11" s="7">
        <f t="shared" si="0"/>
        <v>44290</v>
      </c>
      <c r="G11" s="7">
        <f t="shared" si="1"/>
        <v>45580</v>
      </c>
      <c r="H11" s="7">
        <f t="shared" si="2"/>
        <v>46870</v>
      </c>
      <c r="I11" s="7">
        <f t="shared" si="3"/>
        <v>48160.000000000007</v>
      </c>
      <c r="J11" s="6">
        <f t="shared" si="4"/>
        <v>49449.999999999993</v>
      </c>
      <c r="K11" s="21">
        <f t="shared" si="5"/>
        <v>69229.999999999985</v>
      </c>
    </row>
    <row r="12" spans="1:11" s="3" customFormat="1">
      <c r="A12" s="18">
        <v>2236</v>
      </c>
      <c r="B12" s="22" t="s">
        <v>31</v>
      </c>
      <c r="C12" s="20" t="s">
        <v>111</v>
      </c>
      <c r="D12" s="20"/>
      <c r="E12" s="43">
        <v>40000</v>
      </c>
      <c r="F12" s="7">
        <f t="shared" si="0"/>
        <v>41200</v>
      </c>
      <c r="G12" s="7">
        <f t="shared" si="1"/>
        <v>42400</v>
      </c>
      <c r="H12" s="7">
        <f t="shared" si="2"/>
        <v>43600</v>
      </c>
      <c r="I12" s="7">
        <f t="shared" si="3"/>
        <v>44800.000000000007</v>
      </c>
      <c r="J12" s="6">
        <f t="shared" si="4"/>
        <v>46000</v>
      </c>
      <c r="K12" s="21">
        <f t="shared" si="5"/>
        <v>64399.999999999993</v>
      </c>
    </row>
    <row r="13" spans="1:11" s="3" customFormat="1">
      <c r="A13" s="18">
        <v>2039</v>
      </c>
      <c r="B13" s="19" t="s">
        <v>108</v>
      </c>
      <c r="C13" s="20" t="s">
        <v>111</v>
      </c>
      <c r="D13" s="20"/>
      <c r="E13" s="43">
        <v>140000</v>
      </c>
      <c r="F13" s="7">
        <f t="shared" si="0"/>
        <v>144200</v>
      </c>
      <c r="G13" s="7">
        <f t="shared" si="1"/>
        <v>148400</v>
      </c>
      <c r="H13" s="7">
        <f t="shared" si="2"/>
        <v>152600</v>
      </c>
      <c r="I13" s="7">
        <f t="shared" si="3"/>
        <v>156800.00000000003</v>
      </c>
      <c r="J13" s="6">
        <f t="shared" si="4"/>
        <v>161000</v>
      </c>
      <c r="K13" s="21">
        <f t="shared" si="5"/>
        <v>225400</v>
      </c>
    </row>
    <row r="14" spans="1:11" s="3" customFormat="1">
      <c r="A14" s="18">
        <v>2066</v>
      </c>
      <c r="B14" s="19" t="s">
        <v>202</v>
      </c>
      <c r="C14" s="20" t="s">
        <v>111</v>
      </c>
      <c r="D14" s="20"/>
      <c r="E14" s="43">
        <v>66000</v>
      </c>
      <c r="F14" s="7">
        <f t="shared" si="0"/>
        <v>67980</v>
      </c>
      <c r="G14" s="7">
        <f t="shared" si="1"/>
        <v>69960</v>
      </c>
      <c r="H14" s="7">
        <f t="shared" si="2"/>
        <v>71940</v>
      </c>
      <c r="I14" s="7">
        <f t="shared" si="3"/>
        <v>73920</v>
      </c>
      <c r="J14" s="6">
        <f t="shared" si="4"/>
        <v>75900</v>
      </c>
      <c r="K14" s="21">
        <f t="shared" si="5"/>
        <v>106260</v>
      </c>
    </row>
    <row r="15" spans="1:11" s="3" customFormat="1">
      <c r="A15" s="18">
        <v>2266</v>
      </c>
      <c r="B15" s="19" t="s">
        <v>117</v>
      </c>
      <c r="C15" s="20" t="s">
        <v>111</v>
      </c>
      <c r="D15" s="20"/>
      <c r="E15" s="43">
        <v>66000</v>
      </c>
      <c r="F15" s="7">
        <f t="shared" si="0"/>
        <v>67980</v>
      </c>
      <c r="G15" s="7">
        <f t="shared" si="1"/>
        <v>69960</v>
      </c>
      <c r="H15" s="7">
        <f t="shared" si="2"/>
        <v>71940</v>
      </c>
      <c r="I15" s="7">
        <f t="shared" si="3"/>
        <v>73920</v>
      </c>
      <c r="J15" s="6">
        <f t="shared" si="4"/>
        <v>75900</v>
      </c>
      <c r="K15" s="21">
        <f t="shared" si="5"/>
        <v>106260</v>
      </c>
    </row>
    <row r="16" spans="1:11" s="3" customFormat="1">
      <c r="A16" s="18">
        <v>2556</v>
      </c>
      <c r="B16" s="22" t="s">
        <v>95</v>
      </c>
      <c r="C16" s="20" t="s">
        <v>111</v>
      </c>
      <c r="D16" s="20"/>
      <c r="E16" s="44">
        <v>85787</v>
      </c>
      <c r="F16" s="7">
        <f t="shared" si="0"/>
        <v>88360.61</v>
      </c>
      <c r="G16" s="7">
        <f t="shared" si="1"/>
        <v>90934.22</v>
      </c>
      <c r="H16" s="7">
        <f t="shared" si="2"/>
        <v>93507.83</v>
      </c>
      <c r="I16" s="7">
        <f t="shared" si="3"/>
        <v>96081.44</v>
      </c>
      <c r="J16" s="6">
        <f t="shared" si="4"/>
        <v>98655.049999999988</v>
      </c>
      <c r="K16" s="21">
        <f t="shared" si="5"/>
        <v>138117.06999999998</v>
      </c>
    </row>
    <row r="17" spans="1:11" s="3" customFormat="1">
      <c r="A17" s="18">
        <v>2053</v>
      </c>
      <c r="B17" s="19" t="s">
        <v>136</v>
      </c>
      <c r="C17" s="20" t="s">
        <v>111</v>
      </c>
      <c r="D17" s="20"/>
      <c r="E17" s="43">
        <v>60000</v>
      </c>
      <c r="F17" s="7">
        <f t="shared" si="0"/>
        <v>61800</v>
      </c>
      <c r="G17" s="7">
        <f t="shared" si="1"/>
        <v>63600</v>
      </c>
      <c r="H17" s="7">
        <f t="shared" si="2"/>
        <v>65400.000000000007</v>
      </c>
      <c r="I17" s="7">
        <f t="shared" si="3"/>
        <v>67200</v>
      </c>
      <c r="J17" s="6">
        <f t="shared" si="4"/>
        <v>69000</v>
      </c>
      <c r="K17" s="21">
        <f t="shared" si="5"/>
        <v>96600</v>
      </c>
    </row>
    <row r="18" spans="1:11" s="3" customFormat="1">
      <c r="A18" s="18">
        <v>3001</v>
      </c>
      <c r="B18" s="19" t="s">
        <v>203</v>
      </c>
      <c r="C18" s="20" t="s">
        <v>111</v>
      </c>
      <c r="D18" s="20"/>
      <c r="E18" s="43">
        <v>66000</v>
      </c>
      <c r="F18" s="7">
        <f t="shared" si="0"/>
        <v>67980</v>
      </c>
      <c r="G18" s="7">
        <f t="shared" si="1"/>
        <v>69960</v>
      </c>
      <c r="H18" s="7">
        <f t="shared" si="2"/>
        <v>71940</v>
      </c>
      <c r="I18" s="7">
        <f t="shared" si="3"/>
        <v>73920</v>
      </c>
      <c r="J18" s="6">
        <f t="shared" si="4"/>
        <v>75900</v>
      </c>
      <c r="K18" s="21">
        <f t="shared" si="5"/>
        <v>106260</v>
      </c>
    </row>
    <row r="19" spans="1:11" s="3" customFormat="1">
      <c r="A19" s="18">
        <v>2576</v>
      </c>
      <c r="B19" s="19" t="s">
        <v>137</v>
      </c>
      <c r="C19" s="20" t="s">
        <v>111</v>
      </c>
      <c r="D19" s="20"/>
      <c r="E19" s="43">
        <v>66000</v>
      </c>
      <c r="F19" s="7">
        <f t="shared" si="0"/>
        <v>67980</v>
      </c>
      <c r="G19" s="7">
        <f t="shared" si="1"/>
        <v>69960</v>
      </c>
      <c r="H19" s="7">
        <f t="shared" si="2"/>
        <v>71940</v>
      </c>
      <c r="I19" s="7">
        <f t="shared" si="3"/>
        <v>73920</v>
      </c>
      <c r="J19" s="6">
        <f t="shared" si="4"/>
        <v>75900</v>
      </c>
      <c r="K19" s="21">
        <f t="shared" si="5"/>
        <v>106260</v>
      </c>
    </row>
    <row r="20" spans="1:11" s="3" customFormat="1">
      <c r="A20" s="18">
        <v>2762</v>
      </c>
      <c r="B20" s="22" t="s">
        <v>96</v>
      </c>
      <c r="C20" s="20" t="s">
        <v>111</v>
      </c>
      <c r="D20" s="20"/>
      <c r="E20" s="44">
        <v>85787</v>
      </c>
      <c r="F20" s="7">
        <f t="shared" si="0"/>
        <v>88360.61</v>
      </c>
      <c r="G20" s="7">
        <f t="shared" si="1"/>
        <v>90934.22</v>
      </c>
      <c r="H20" s="7">
        <f t="shared" si="2"/>
        <v>93507.83</v>
      </c>
      <c r="I20" s="7">
        <f t="shared" si="3"/>
        <v>96081.44</v>
      </c>
      <c r="J20" s="6">
        <f t="shared" si="4"/>
        <v>98655.049999999988</v>
      </c>
      <c r="K20" s="21">
        <f t="shared" si="5"/>
        <v>138117.06999999998</v>
      </c>
    </row>
    <row r="21" spans="1:11" s="3" customFormat="1">
      <c r="A21" s="18">
        <v>2763</v>
      </c>
      <c r="B21" s="19" t="s">
        <v>168</v>
      </c>
      <c r="C21" s="20" t="s">
        <v>111</v>
      </c>
      <c r="D21" s="20"/>
      <c r="E21" s="44">
        <v>85787</v>
      </c>
      <c r="F21" s="7">
        <f t="shared" si="0"/>
        <v>88360.61</v>
      </c>
      <c r="G21" s="7">
        <f t="shared" si="1"/>
        <v>90934.22</v>
      </c>
      <c r="H21" s="7">
        <f t="shared" si="2"/>
        <v>93507.83</v>
      </c>
      <c r="I21" s="7">
        <f t="shared" si="3"/>
        <v>96081.44</v>
      </c>
      <c r="J21" s="6">
        <f t="shared" si="4"/>
        <v>98655.049999999988</v>
      </c>
      <c r="K21" s="21">
        <f t="shared" si="5"/>
        <v>138117.06999999998</v>
      </c>
    </row>
    <row r="22" spans="1:11" s="3" customFormat="1">
      <c r="A22" s="18">
        <v>2158</v>
      </c>
      <c r="B22" s="19" t="s">
        <v>172</v>
      </c>
      <c r="C22" s="20" t="s">
        <v>111</v>
      </c>
      <c r="D22" s="20"/>
      <c r="E22" s="44">
        <v>85787</v>
      </c>
      <c r="F22" s="7">
        <f t="shared" si="0"/>
        <v>88360.61</v>
      </c>
      <c r="G22" s="7">
        <f t="shared" si="1"/>
        <v>90934.22</v>
      </c>
      <c r="H22" s="7">
        <f t="shared" si="2"/>
        <v>93507.83</v>
      </c>
      <c r="I22" s="7">
        <f t="shared" si="3"/>
        <v>96081.44</v>
      </c>
      <c r="J22" s="6">
        <f t="shared" si="4"/>
        <v>98655.049999999988</v>
      </c>
      <c r="K22" s="21">
        <f t="shared" si="5"/>
        <v>138117.06999999998</v>
      </c>
    </row>
    <row r="23" spans="1:11" s="3" customFormat="1">
      <c r="A23" s="18">
        <v>2135</v>
      </c>
      <c r="B23" s="19" t="s">
        <v>186</v>
      </c>
      <c r="C23" s="20" t="s">
        <v>111</v>
      </c>
      <c r="D23" s="20"/>
      <c r="E23" s="44">
        <v>75000</v>
      </c>
      <c r="F23" s="7">
        <f t="shared" si="0"/>
        <v>77250</v>
      </c>
      <c r="G23" s="7">
        <f t="shared" si="1"/>
        <v>79500</v>
      </c>
      <c r="H23" s="7">
        <f t="shared" si="2"/>
        <v>81750</v>
      </c>
      <c r="I23" s="7">
        <f t="shared" si="3"/>
        <v>84000.000000000015</v>
      </c>
      <c r="J23" s="6">
        <f t="shared" si="4"/>
        <v>86250</v>
      </c>
      <c r="K23" s="21">
        <f t="shared" si="5"/>
        <v>120749.99999999999</v>
      </c>
    </row>
    <row r="24" spans="1:11" s="3" customFormat="1">
      <c r="A24" s="18">
        <v>2225</v>
      </c>
      <c r="B24" s="19" t="s">
        <v>177</v>
      </c>
      <c r="C24" s="20" t="s">
        <v>110</v>
      </c>
      <c r="D24" s="20"/>
      <c r="E24" s="43">
        <v>38250</v>
      </c>
      <c r="F24" s="7">
        <f t="shared" si="0"/>
        <v>39397.5</v>
      </c>
      <c r="G24" s="7">
        <f t="shared" si="1"/>
        <v>40545</v>
      </c>
      <c r="H24" s="7">
        <f t="shared" si="2"/>
        <v>41692.5</v>
      </c>
      <c r="I24" s="7">
        <f t="shared" si="3"/>
        <v>42840.000000000007</v>
      </c>
      <c r="J24" s="6">
        <f t="shared" si="4"/>
        <v>43987.5</v>
      </c>
      <c r="K24" s="21">
        <f t="shared" si="5"/>
        <v>61582.499999999993</v>
      </c>
    </row>
    <row r="25" spans="1:11" s="3" customFormat="1">
      <c r="A25" s="18">
        <v>2265</v>
      </c>
      <c r="B25" s="22" t="s">
        <v>131</v>
      </c>
      <c r="C25" s="20" t="s">
        <v>111</v>
      </c>
      <c r="D25" s="20"/>
      <c r="E25" s="43">
        <v>45000</v>
      </c>
      <c r="F25" s="7">
        <f t="shared" si="0"/>
        <v>46350</v>
      </c>
      <c r="G25" s="7">
        <f t="shared" si="1"/>
        <v>47700</v>
      </c>
      <c r="H25" s="7">
        <f t="shared" si="2"/>
        <v>49050</v>
      </c>
      <c r="I25" s="7">
        <f t="shared" si="3"/>
        <v>50400.000000000007</v>
      </c>
      <c r="J25" s="6">
        <f t="shared" si="4"/>
        <v>51749.999999999993</v>
      </c>
      <c r="K25" s="21">
        <f t="shared" si="5"/>
        <v>72449.999999999985</v>
      </c>
    </row>
    <row r="26" spans="1:11" s="3" customFormat="1">
      <c r="A26" s="18">
        <v>2548</v>
      </c>
      <c r="B26" s="19" t="s">
        <v>69</v>
      </c>
      <c r="C26" s="20" t="s">
        <v>111</v>
      </c>
      <c r="D26" s="20"/>
      <c r="E26" s="43">
        <v>54000</v>
      </c>
      <c r="F26" s="7">
        <f t="shared" si="0"/>
        <v>55620</v>
      </c>
      <c r="G26" s="7">
        <f t="shared" si="1"/>
        <v>57240</v>
      </c>
      <c r="H26" s="7">
        <f t="shared" si="2"/>
        <v>58860.000000000007</v>
      </c>
      <c r="I26" s="7">
        <f t="shared" si="3"/>
        <v>60480.000000000007</v>
      </c>
      <c r="J26" s="6">
        <f t="shared" si="4"/>
        <v>62099.999999999993</v>
      </c>
      <c r="K26" s="21">
        <f t="shared" si="5"/>
        <v>86939.999999999985</v>
      </c>
    </row>
    <row r="27" spans="1:11" s="3" customFormat="1">
      <c r="A27" s="18">
        <v>2753</v>
      </c>
      <c r="B27" s="19" t="s">
        <v>143</v>
      </c>
      <c r="C27" s="20" t="s">
        <v>111</v>
      </c>
      <c r="D27" s="20"/>
      <c r="E27" s="43">
        <v>54000</v>
      </c>
      <c r="F27" s="7">
        <f t="shared" si="0"/>
        <v>55620</v>
      </c>
      <c r="G27" s="7">
        <f t="shared" si="1"/>
        <v>57240</v>
      </c>
      <c r="H27" s="7">
        <f t="shared" si="2"/>
        <v>58860.000000000007</v>
      </c>
      <c r="I27" s="7">
        <f t="shared" si="3"/>
        <v>60480.000000000007</v>
      </c>
      <c r="J27" s="6">
        <f t="shared" si="4"/>
        <v>62099.999999999993</v>
      </c>
      <c r="K27" s="21">
        <f t="shared" si="5"/>
        <v>86939.999999999985</v>
      </c>
    </row>
    <row r="28" spans="1:11" s="3" customFormat="1">
      <c r="A28" s="18">
        <v>2261</v>
      </c>
      <c r="B28" s="19" t="s">
        <v>139</v>
      </c>
      <c r="C28" s="20" t="s">
        <v>110</v>
      </c>
      <c r="D28" s="20"/>
      <c r="E28" s="43">
        <v>36400</v>
      </c>
      <c r="F28" s="7">
        <f t="shared" si="0"/>
        <v>37492</v>
      </c>
      <c r="G28" s="7">
        <f t="shared" si="1"/>
        <v>38584</v>
      </c>
      <c r="H28" s="7">
        <f t="shared" si="2"/>
        <v>39676</v>
      </c>
      <c r="I28" s="7">
        <f t="shared" si="3"/>
        <v>40768.000000000007</v>
      </c>
      <c r="J28" s="6">
        <f t="shared" si="4"/>
        <v>41860</v>
      </c>
      <c r="K28" s="21">
        <f t="shared" si="5"/>
        <v>58603.999999999993</v>
      </c>
    </row>
    <row r="29" spans="1:11" s="3" customFormat="1">
      <c r="A29" s="18">
        <v>2262</v>
      </c>
      <c r="B29" s="22" t="s">
        <v>118</v>
      </c>
      <c r="C29" s="20" t="s">
        <v>111</v>
      </c>
      <c r="D29" s="20"/>
      <c r="E29" s="43">
        <v>53000</v>
      </c>
      <c r="F29" s="7">
        <f t="shared" si="0"/>
        <v>54590</v>
      </c>
      <c r="G29" s="7">
        <f t="shared" si="1"/>
        <v>56180</v>
      </c>
      <c r="H29" s="7">
        <f t="shared" si="2"/>
        <v>57770.000000000007</v>
      </c>
      <c r="I29" s="7">
        <f t="shared" si="3"/>
        <v>59360.000000000007</v>
      </c>
      <c r="J29" s="6">
        <f t="shared" si="4"/>
        <v>60949.999999999993</v>
      </c>
      <c r="K29" s="21">
        <f t="shared" si="5"/>
        <v>85329.999999999985</v>
      </c>
    </row>
    <row r="30" spans="1:11" s="3" customFormat="1">
      <c r="A30" s="18">
        <v>2109</v>
      </c>
      <c r="B30" s="22" t="s">
        <v>14</v>
      </c>
      <c r="C30" s="20" t="s">
        <v>110</v>
      </c>
      <c r="D30" s="20"/>
      <c r="E30" s="43">
        <v>35000</v>
      </c>
      <c r="F30" s="7">
        <f t="shared" si="0"/>
        <v>36050</v>
      </c>
      <c r="G30" s="7">
        <f t="shared" si="1"/>
        <v>37100</v>
      </c>
      <c r="H30" s="7">
        <f t="shared" si="2"/>
        <v>38150</v>
      </c>
      <c r="I30" s="7">
        <f t="shared" si="3"/>
        <v>39200.000000000007</v>
      </c>
      <c r="J30" s="6">
        <f t="shared" si="4"/>
        <v>40250</v>
      </c>
      <c r="K30" s="21">
        <f t="shared" si="5"/>
        <v>56350</v>
      </c>
    </row>
    <row r="31" spans="1:11" s="3" customFormat="1">
      <c r="A31" s="18">
        <v>2022</v>
      </c>
      <c r="B31" s="19" t="s">
        <v>62</v>
      </c>
      <c r="C31" s="20" t="s">
        <v>110</v>
      </c>
      <c r="D31" s="20"/>
      <c r="E31" s="43">
        <v>40000</v>
      </c>
      <c r="F31" s="7">
        <f t="shared" si="0"/>
        <v>41200</v>
      </c>
      <c r="G31" s="7">
        <f t="shared" si="1"/>
        <v>42400</v>
      </c>
      <c r="H31" s="7">
        <f t="shared" si="2"/>
        <v>43600</v>
      </c>
      <c r="I31" s="7">
        <f t="shared" si="3"/>
        <v>44800.000000000007</v>
      </c>
      <c r="J31" s="6">
        <f t="shared" si="4"/>
        <v>46000</v>
      </c>
      <c r="K31" s="21">
        <f t="shared" si="5"/>
        <v>64399.999999999993</v>
      </c>
    </row>
    <row r="32" spans="1:11" s="3" customFormat="1">
      <c r="A32" s="18">
        <v>2054</v>
      </c>
      <c r="B32" s="19" t="s">
        <v>160</v>
      </c>
      <c r="C32" s="20" t="s">
        <v>110</v>
      </c>
      <c r="D32" s="20"/>
      <c r="E32" s="43">
        <v>40227</v>
      </c>
      <c r="F32" s="7">
        <f t="shared" si="0"/>
        <v>41433.81</v>
      </c>
      <c r="G32" s="7">
        <f t="shared" si="1"/>
        <v>42640.62</v>
      </c>
      <c r="H32" s="7">
        <f t="shared" si="2"/>
        <v>43847.43</v>
      </c>
      <c r="I32" s="7">
        <f t="shared" si="3"/>
        <v>45054.240000000005</v>
      </c>
      <c r="J32" s="6">
        <f t="shared" si="4"/>
        <v>46261.049999999996</v>
      </c>
      <c r="K32" s="21">
        <f t="shared" si="5"/>
        <v>64765.469999999987</v>
      </c>
    </row>
    <row r="33" spans="1:11" s="3" customFormat="1">
      <c r="A33" s="18">
        <v>2069</v>
      </c>
      <c r="B33" s="19" t="s">
        <v>193</v>
      </c>
      <c r="C33" s="20" t="s">
        <v>111</v>
      </c>
      <c r="D33" s="20"/>
      <c r="E33" s="43">
        <v>50000</v>
      </c>
      <c r="F33" s="7">
        <f t="shared" si="0"/>
        <v>51500</v>
      </c>
      <c r="G33" s="7">
        <f t="shared" si="1"/>
        <v>53000</v>
      </c>
      <c r="H33" s="7">
        <f t="shared" si="2"/>
        <v>54500.000000000007</v>
      </c>
      <c r="I33" s="7">
        <f t="shared" si="3"/>
        <v>56000.000000000007</v>
      </c>
      <c r="J33" s="6">
        <f t="shared" si="4"/>
        <v>57499.999999999993</v>
      </c>
      <c r="K33" s="21">
        <f t="shared" si="5"/>
        <v>80499.999999999985</v>
      </c>
    </row>
    <row r="34" spans="1:11" s="3" customFormat="1">
      <c r="A34" s="18">
        <v>2234</v>
      </c>
      <c r="B34" s="19" t="s">
        <v>33</v>
      </c>
      <c r="C34" s="20" t="s">
        <v>111</v>
      </c>
      <c r="D34" s="20"/>
      <c r="E34" s="43">
        <v>40227</v>
      </c>
      <c r="F34" s="7">
        <f t="shared" si="0"/>
        <v>41433.81</v>
      </c>
      <c r="G34" s="7">
        <f t="shared" si="1"/>
        <v>42640.62</v>
      </c>
      <c r="H34" s="7">
        <f t="shared" si="2"/>
        <v>43847.43</v>
      </c>
      <c r="I34" s="7">
        <f t="shared" si="3"/>
        <v>45054.240000000005</v>
      </c>
      <c r="J34" s="6">
        <f t="shared" si="4"/>
        <v>46261.049999999996</v>
      </c>
      <c r="K34" s="21">
        <f t="shared" si="5"/>
        <v>64765.469999999987</v>
      </c>
    </row>
    <row r="35" spans="1:11" s="3" customFormat="1">
      <c r="A35" s="18">
        <v>2470</v>
      </c>
      <c r="B35" s="19" t="s">
        <v>87</v>
      </c>
      <c r="C35" s="20" t="s">
        <v>111</v>
      </c>
      <c r="D35" s="20"/>
      <c r="E35" s="43">
        <v>65000</v>
      </c>
      <c r="F35" s="7">
        <f t="shared" si="0"/>
        <v>66950</v>
      </c>
      <c r="G35" s="7">
        <f t="shared" si="1"/>
        <v>68900</v>
      </c>
      <c r="H35" s="7">
        <f t="shared" si="2"/>
        <v>70850</v>
      </c>
      <c r="I35" s="7">
        <f t="shared" si="3"/>
        <v>72800</v>
      </c>
      <c r="J35" s="6">
        <f t="shared" si="4"/>
        <v>74750</v>
      </c>
      <c r="K35" s="21">
        <f t="shared" si="5"/>
        <v>104650</v>
      </c>
    </row>
    <row r="36" spans="1:11" s="3" customFormat="1">
      <c r="A36" s="18">
        <v>2018</v>
      </c>
      <c r="B36" s="19" t="s">
        <v>199</v>
      </c>
      <c r="C36" s="20" t="s">
        <v>110</v>
      </c>
      <c r="D36" s="20"/>
      <c r="E36" s="43">
        <v>43000</v>
      </c>
      <c r="F36" s="7">
        <f t="shared" si="0"/>
        <v>44290</v>
      </c>
      <c r="G36" s="7">
        <f t="shared" si="1"/>
        <v>45580</v>
      </c>
      <c r="H36" s="7">
        <f t="shared" si="2"/>
        <v>46870</v>
      </c>
      <c r="I36" s="7">
        <f t="shared" si="3"/>
        <v>48160.000000000007</v>
      </c>
      <c r="J36" s="6">
        <f t="shared" si="4"/>
        <v>49449.999999999993</v>
      </c>
      <c r="K36" s="21">
        <f t="shared" si="5"/>
        <v>69229.999999999985</v>
      </c>
    </row>
    <row r="37" spans="1:11" s="3" customFormat="1">
      <c r="A37" s="18">
        <v>2706</v>
      </c>
      <c r="B37" s="19" t="s">
        <v>70</v>
      </c>
      <c r="C37" s="20" t="s">
        <v>111</v>
      </c>
      <c r="D37" s="20"/>
      <c r="E37" s="43">
        <v>62000</v>
      </c>
      <c r="F37" s="7">
        <f t="shared" si="0"/>
        <v>63860</v>
      </c>
      <c r="G37" s="7">
        <f t="shared" si="1"/>
        <v>65720</v>
      </c>
      <c r="H37" s="7">
        <f t="shared" si="2"/>
        <v>67580</v>
      </c>
      <c r="I37" s="7">
        <f t="shared" si="3"/>
        <v>69440</v>
      </c>
      <c r="J37" s="6">
        <f t="shared" si="4"/>
        <v>71300</v>
      </c>
      <c r="K37" s="21">
        <f t="shared" si="5"/>
        <v>99820</v>
      </c>
    </row>
    <row r="38" spans="1:11" s="3" customFormat="1">
      <c r="A38" s="18">
        <v>2720</v>
      </c>
      <c r="B38" s="19" t="s">
        <v>71</v>
      </c>
      <c r="C38" s="20" t="s">
        <v>111</v>
      </c>
      <c r="D38" s="20"/>
      <c r="E38" s="43">
        <v>62000</v>
      </c>
      <c r="F38" s="7">
        <f t="shared" ref="F38:F69" si="6">E38*1.03</f>
        <v>63860</v>
      </c>
      <c r="G38" s="7">
        <f t="shared" ref="G38:G69" si="7">E38*1.06</f>
        <v>65720</v>
      </c>
      <c r="H38" s="7">
        <f t="shared" ref="H38:H69" si="8">E38*1.09</f>
        <v>67580</v>
      </c>
      <c r="I38" s="7">
        <f t="shared" ref="I38:I69" si="9">E38*1.12</f>
        <v>69440</v>
      </c>
      <c r="J38" s="6">
        <f t="shared" ref="J38:J69" si="10">E38*1.15</f>
        <v>71300</v>
      </c>
      <c r="K38" s="21">
        <f t="shared" ref="K38:K69" si="11">J38*1.4</f>
        <v>99820</v>
      </c>
    </row>
    <row r="39" spans="1:11" s="3" customFormat="1">
      <c r="A39" s="18">
        <v>2016</v>
      </c>
      <c r="B39" s="22" t="s">
        <v>24</v>
      </c>
      <c r="C39" s="20" t="s">
        <v>110</v>
      </c>
      <c r="D39" s="20"/>
      <c r="E39" s="43">
        <v>36400</v>
      </c>
      <c r="F39" s="7">
        <f t="shared" si="6"/>
        <v>37492</v>
      </c>
      <c r="G39" s="7">
        <f t="shared" si="7"/>
        <v>38584</v>
      </c>
      <c r="H39" s="7">
        <f t="shared" si="8"/>
        <v>39676</v>
      </c>
      <c r="I39" s="7">
        <f t="shared" si="9"/>
        <v>40768.000000000007</v>
      </c>
      <c r="J39" s="6">
        <f t="shared" si="10"/>
        <v>41860</v>
      </c>
      <c r="K39" s="21">
        <f t="shared" si="11"/>
        <v>58603.999999999993</v>
      </c>
    </row>
    <row r="40" spans="1:11" s="3" customFormat="1">
      <c r="A40" s="18"/>
      <c r="B40" s="19" t="s">
        <v>220</v>
      </c>
      <c r="C40" s="20" t="s">
        <v>111</v>
      </c>
      <c r="D40" s="20"/>
      <c r="E40" s="43">
        <v>120000</v>
      </c>
      <c r="F40" s="7">
        <f t="shared" si="6"/>
        <v>123600</v>
      </c>
      <c r="G40" s="7">
        <f t="shared" si="7"/>
        <v>127200</v>
      </c>
      <c r="H40" s="7">
        <f t="shared" si="8"/>
        <v>130800.00000000001</v>
      </c>
      <c r="I40" s="7">
        <f t="shared" si="9"/>
        <v>134400</v>
      </c>
      <c r="J40" s="6">
        <f t="shared" si="10"/>
        <v>138000</v>
      </c>
      <c r="K40" s="21">
        <f t="shared" si="11"/>
        <v>193200</v>
      </c>
    </row>
    <row r="41" spans="1:11" s="3" customFormat="1">
      <c r="A41" s="18">
        <v>2456</v>
      </c>
      <c r="B41" s="19" t="s">
        <v>99</v>
      </c>
      <c r="C41" s="20" t="s">
        <v>111</v>
      </c>
      <c r="D41" s="20"/>
      <c r="E41" s="43">
        <v>94400</v>
      </c>
      <c r="F41" s="7">
        <f t="shared" si="6"/>
        <v>97232</v>
      </c>
      <c r="G41" s="7">
        <f t="shared" si="7"/>
        <v>100064</v>
      </c>
      <c r="H41" s="7">
        <f t="shared" si="8"/>
        <v>102896.00000000001</v>
      </c>
      <c r="I41" s="7">
        <f t="shared" si="9"/>
        <v>105728.00000000001</v>
      </c>
      <c r="J41" s="6">
        <f t="shared" si="10"/>
        <v>108559.99999999999</v>
      </c>
      <c r="K41" s="21">
        <f t="shared" si="11"/>
        <v>151983.99999999997</v>
      </c>
    </row>
    <row r="42" spans="1:11" s="3" customFormat="1">
      <c r="A42" s="18">
        <v>2491</v>
      </c>
      <c r="B42" s="19" t="s">
        <v>63</v>
      </c>
      <c r="C42" s="20" t="s">
        <v>111</v>
      </c>
      <c r="D42" s="20"/>
      <c r="E42" s="43">
        <v>58000</v>
      </c>
      <c r="F42" s="7">
        <f t="shared" si="6"/>
        <v>59740</v>
      </c>
      <c r="G42" s="7">
        <f t="shared" si="7"/>
        <v>61480</v>
      </c>
      <c r="H42" s="7">
        <f t="shared" si="8"/>
        <v>63220.000000000007</v>
      </c>
      <c r="I42" s="7">
        <f t="shared" si="9"/>
        <v>64960.000000000007</v>
      </c>
      <c r="J42" s="6">
        <f t="shared" si="10"/>
        <v>66700</v>
      </c>
      <c r="K42" s="21">
        <f t="shared" si="11"/>
        <v>93380</v>
      </c>
    </row>
    <row r="43" spans="1:11" s="3" customFormat="1">
      <c r="A43" s="18"/>
      <c r="B43" s="19" t="s">
        <v>221</v>
      </c>
      <c r="C43" s="20" t="s">
        <v>111</v>
      </c>
      <c r="D43" s="20"/>
      <c r="E43" s="43">
        <v>200000</v>
      </c>
      <c r="F43" s="7">
        <f t="shared" si="6"/>
        <v>206000</v>
      </c>
      <c r="G43" s="7">
        <f t="shared" si="7"/>
        <v>212000</v>
      </c>
      <c r="H43" s="7">
        <f t="shared" si="8"/>
        <v>218000.00000000003</v>
      </c>
      <c r="I43" s="7">
        <f t="shared" si="9"/>
        <v>224000.00000000003</v>
      </c>
      <c r="J43" s="6">
        <f t="shared" si="10"/>
        <v>229999.99999999997</v>
      </c>
      <c r="K43" s="21">
        <f t="shared" si="11"/>
        <v>321999.99999999994</v>
      </c>
    </row>
    <row r="44" spans="1:11" s="3" customFormat="1">
      <c r="A44" s="23">
        <v>2293</v>
      </c>
      <c r="B44" s="25" t="s">
        <v>244</v>
      </c>
      <c r="C44" s="20" t="s">
        <v>111</v>
      </c>
      <c r="D44" s="20"/>
      <c r="E44" s="43">
        <v>80000</v>
      </c>
      <c r="F44" s="7">
        <f t="shared" si="6"/>
        <v>82400</v>
      </c>
      <c r="G44" s="7">
        <f t="shared" si="7"/>
        <v>84800</v>
      </c>
      <c r="H44" s="7">
        <f t="shared" si="8"/>
        <v>87200</v>
      </c>
      <c r="I44" s="7">
        <f t="shared" si="9"/>
        <v>89600.000000000015</v>
      </c>
      <c r="J44" s="6">
        <f t="shared" si="10"/>
        <v>92000</v>
      </c>
      <c r="K44" s="21">
        <f t="shared" si="11"/>
        <v>128799.99999999999</v>
      </c>
    </row>
    <row r="45" spans="1:11" s="3" customFormat="1">
      <c r="A45" s="18">
        <v>2460</v>
      </c>
      <c r="B45" s="19" t="s">
        <v>64</v>
      </c>
      <c r="C45" s="20" t="s">
        <v>111</v>
      </c>
      <c r="D45" s="20"/>
      <c r="E45" s="45">
        <v>50000</v>
      </c>
      <c r="F45" s="17">
        <f t="shared" si="6"/>
        <v>51500</v>
      </c>
      <c r="G45" s="17">
        <f t="shared" si="7"/>
        <v>53000</v>
      </c>
      <c r="H45" s="17">
        <f t="shared" si="8"/>
        <v>54500.000000000007</v>
      </c>
      <c r="I45" s="17">
        <f t="shared" si="9"/>
        <v>56000.000000000007</v>
      </c>
      <c r="J45" s="17">
        <f t="shared" si="10"/>
        <v>57499.999999999993</v>
      </c>
      <c r="K45" s="34">
        <f t="shared" si="11"/>
        <v>80499.999999999985</v>
      </c>
    </row>
    <row r="46" spans="1:11" s="3" customFormat="1">
      <c r="A46" s="18">
        <v>2463</v>
      </c>
      <c r="B46" s="22" t="s">
        <v>81</v>
      </c>
      <c r="C46" s="20" t="s">
        <v>111</v>
      </c>
      <c r="D46" s="20"/>
      <c r="E46" s="45">
        <v>60000</v>
      </c>
      <c r="F46" s="17">
        <f t="shared" si="6"/>
        <v>61800</v>
      </c>
      <c r="G46" s="17">
        <f t="shared" si="7"/>
        <v>63600</v>
      </c>
      <c r="H46" s="17">
        <f t="shared" si="8"/>
        <v>65400.000000000007</v>
      </c>
      <c r="I46" s="17">
        <f t="shared" si="9"/>
        <v>67200</v>
      </c>
      <c r="J46" s="17">
        <f t="shared" si="10"/>
        <v>69000</v>
      </c>
      <c r="K46" s="34">
        <f t="shared" si="11"/>
        <v>96600</v>
      </c>
    </row>
    <row r="47" spans="1:11" s="3" customFormat="1">
      <c r="A47" s="18">
        <v>2464</v>
      </c>
      <c r="B47" s="19" t="s">
        <v>94</v>
      </c>
      <c r="C47" s="20" t="s">
        <v>111</v>
      </c>
      <c r="D47" s="20"/>
      <c r="E47" s="43">
        <v>80000</v>
      </c>
      <c r="F47" s="7">
        <f t="shared" si="6"/>
        <v>82400</v>
      </c>
      <c r="G47" s="7">
        <f t="shared" si="7"/>
        <v>84800</v>
      </c>
      <c r="H47" s="7">
        <f t="shared" si="8"/>
        <v>87200</v>
      </c>
      <c r="I47" s="7">
        <f t="shared" si="9"/>
        <v>89600.000000000015</v>
      </c>
      <c r="J47" s="6">
        <f t="shared" si="10"/>
        <v>92000</v>
      </c>
      <c r="K47" s="21">
        <f t="shared" si="11"/>
        <v>128799.99999999999</v>
      </c>
    </row>
    <row r="48" spans="1:11" s="3" customFormat="1">
      <c r="A48" s="18">
        <v>3000</v>
      </c>
      <c r="B48" s="19" t="s">
        <v>204</v>
      </c>
      <c r="C48" s="20" t="s">
        <v>111</v>
      </c>
      <c r="D48" s="20"/>
      <c r="E48" s="43">
        <v>50000</v>
      </c>
      <c r="F48" s="7">
        <f t="shared" si="6"/>
        <v>51500</v>
      </c>
      <c r="G48" s="7">
        <f t="shared" si="7"/>
        <v>53000</v>
      </c>
      <c r="H48" s="7">
        <f t="shared" si="8"/>
        <v>54500.000000000007</v>
      </c>
      <c r="I48" s="7">
        <f t="shared" si="9"/>
        <v>56000.000000000007</v>
      </c>
      <c r="J48" s="6">
        <f t="shared" si="10"/>
        <v>57499.999999999993</v>
      </c>
      <c r="K48" s="21">
        <f t="shared" si="11"/>
        <v>80499.999999999985</v>
      </c>
    </row>
    <row r="49" spans="1:11" s="3" customFormat="1">
      <c r="A49" s="18">
        <v>2160</v>
      </c>
      <c r="B49" s="19" t="s">
        <v>188</v>
      </c>
      <c r="C49" s="20" t="s">
        <v>111</v>
      </c>
      <c r="D49" s="20"/>
      <c r="E49" s="43">
        <v>43000</v>
      </c>
      <c r="F49" s="7">
        <f t="shared" si="6"/>
        <v>44290</v>
      </c>
      <c r="G49" s="7">
        <f t="shared" si="7"/>
        <v>45580</v>
      </c>
      <c r="H49" s="7">
        <f t="shared" si="8"/>
        <v>46870</v>
      </c>
      <c r="I49" s="7">
        <f t="shared" si="9"/>
        <v>48160.000000000007</v>
      </c>
      <c r="J49" s="6">
        <f t="shared" si="10"/>
        <v>49449.999999999993</v>
      </c>
      <c r="K49" s="21">
        <f t="shared" si="11"/>
        <v>69229.999999999985</v>
      </c>
    </row>
    <row r="50" spans="1:11" s="3" customFormat="1">
      <c r="A50" s="18">
        <v>2475</v>
      </c>
      <c r="B50" s="22" t="s">
        <v>34</v>
      </c>
      <c r="C50" s="20" t="s">
        <v>110</v>
      </c>
      <c r="D50" s="20"/>
      <c r="E50" s="43">
        <v>42227</v>
      </c>
      <c r="F50" s="7">
        <f t="shared" si="6"/>
        <v>43493.81</v>
      </c>
      <c r="G50" s="7">
        <f t="shared" si="7"/>
        <v>44760.62</v>
      </c>
      <c r="H50" s="7">
        <f t="shared" si="8"/>
        <v>46027.43</v>
      </c>
      <c r="I50" s="7">
        <f t="shared" si="9"/>
        <v>47294.240000000005</v>
      </c>
      <c r="J50" s="6">
        <f t="shared" si="10"/>
        <v>48561.049999999996</v>
      </c>
      <c r="K50" s="21">
        <f t="shared" si="11"/>
        <v>67985.469999999987</v>
      </c>
    </row>
    <row r="51" spans="1:11" s="3" customFormat="1">
      <c r="A51" s="18">
        <v>2107</v>
      </c>
      <c r="B51" s="19" t="s">
        <v>149</v>
      </c>
      <c r="C51" s="20" t="s">
        <v>110</v>
      </c>
      <c r="D51" s="20"/>
      <c r="E51" s="43">
        <v>36000</v>
      </c>
      <c r="F51" s="7">
        <f t="shared" si="6"/>
        <v>37080</v>
      </c>
      <c r="G51" s="7">
        <f t="shared" si="7"/>
        <v>38160</v>
      </c>
      <c r="H51" s="7">
        <f t="shared" si="8"/>
        <v>39240</v>
      </c>
      <c r="I51" s="7">
        <f t="shared" si="9"/>
        <v>40320.000000000007</v>
      </c>
      <c r="J51" s="6">
        <f t="shared" si="10"/>
        <v>41400</v>
      </c>
      <c r="K51" s="21">
        <f t="shared" si="11"/>
        <v>57959.999999999993</v>
      </c>
    </row>
    <row r="52" spans="1:11" s="3" customFormat="1">
      <c r="A52" s="18">
        <v>2112</v>
      </c>
      <c r="B52" s="22" t="s">
        <v>18</v>
      </c>
      <c r="C52" s="20" t="s">
        <v>110</v>
      </c>
      <c r="D52" s="20"/>
      <c r="E52" s="43">
        <v>34694.400000000001</v>
      </c>
      <c r="F52" s="7">
        <f t="shared" si="6"/>
        <v>35735.232000000004</v>
      </c>
      <c r="G52" s="7">
        <f t="shared" si="7"/>
        <v>36776.064000000006</v>
      </c>
      <c r="H52" s="7">
        <f t="shared" si="8"/>
        <v>37816.896000000008</v>
      </c>
      <c r="I52" s="7">
        <f t="shared" si="9"/>
        <v>38857.728000000003</v>
      </c>
      <c r="J52" s="6">
        <f t="shared" si="10"/>
        <v>39898.559999999998</v>
      </c>
      <c r="K52" s="21">
        <f t="shared" si="11"/>
        <v>55857.983999999997</v>
      </c>
    </row>
    <row r="53" spans="1:11" s="3" customFormat="1">
      <c r="A53" s="18">
        <v>2145</v>
      </c>
      <c r="B53" s="19" t="s">
        <v>120</v>
      </c>
      <c r="C53" s="20" t="s">
        <v>111</v>
      </c>
      <c r="D53" s="20"/>
      <c r="E53" s="43">
        <v>45000</v>
      </c>
      <c r="F53" s="7">
        <f t="shared" si="6"/>
        <v>46350</v>
      </c>
      <c r="G53" s="7">
        <f t="shared" si="7"/>
        <v>47700</v>
      </c>
      <c r="H53" s="7">
        <f t="shared" si="8"/>
        <v>49050</v>
      </c>
      <c r="I53" s="7">
        <f t="shared" si="9"/>
        <v>50400.000000000007</v>
      </c>
      <c r="J53" s="6">
        <f t="shared" si="10"/>
        <v>51749.999999999993</v>
      </c>
      <c r="K53" s="21">
        <f t="shared" si="11"/>
        <v>72449.999999999985</v>
      </c>
    </row>
    <row r="54" spans="1:11" s="3" customFormat="1">
      <c r="A54" s="18">
        <v>2490</v>
      </c>
      <c r="B54" s="19" t="s">
        <v>190</v>
      </c>
      <c r="C54" s="20" t="s">
        <v>111</v>
      </c>
      <c r="D54" s="20"/>
      <c r="E54" s="43">
        <v>54000</v>
      </c>
      <c r="F54" s="7">
        <f t="shared" si="6"/>
        <v>55620</v>
      </c>
      <c r="G54" s="7">
        <f t="shared" si="7"/>
        <v>57240</v>
      </c>
      <c r="H54" s="7">
        <f t="shared" si="8"/>
        <v>58860.000000000007</v>
      </c>
      <c r="I54" s="7">
        <f t="shared" si="9"/>
        <v>60480.000000000007</v>
      </c>
      <c r="J54" s="6">
        <f t="shared" si="10"/>
        <v>62099.999999999993</v>
      </c>
      <c r="K54" s="21">
        <f t="shared" si="11"/>
        <v>86939.999999999985</v>
      </c>
    </row>
    <row r="55" spans="1:11" s="3" customFormat="1">
      <c r="A55" s="18">
        <v>2454</v>
      </c>
      <c r="B55" s="22" t="s">
        <v>52</v>
      </c>
      <c r="C55" s="20" t="s">
        <v>110</v>
      </c>
      <c r="D55" s="20"/>
      <c r="E55" s="43">
        <v>47000</v>
      </c>
      <c r="F55" s="7">
        <f t="shared" si="6"/>
        <v>48410</v>
      </c>
      <c r="G55" s="7">
        <f t="shared" si="7"/>
        <v>49820</v>
      </c>
      <c r="H55" s="7">
        <f t="shared" si="8"/>
        <v>51230.000000000007</v>
      </c>
      <c r="I55" s="7">
        <f t="shared" si="9"/>
        <v>52640.000000000007</v>
      </c>
      <c r="J55" s="6">
        <f t="shared" si="10"/>
        <v>54049.999999999993</v>
      </c>
      <c r="K55" s="21">
        <f t="shared" si="11"/>
        <v>75669.999999999985</v>
      </c>
    </row>
    <row r="56" spans="1:11" s="3" customFormat="1">
      <c r="A56" s="18">
        <v>2011</v>
      </c>
      <c r="B56" s="22" t="s">
        <v>116</v>
      </c>
      <c r="C56" s="20" t="s">
        <v>110</v>
      </c>
      <c r="D56" s="20"/>
      <c r="E56" s="43">
        <v>34694</v>
      </c>
      <c r="F56" s="7">
        <f t="shared" si="6"/>
        <v>35734.82</v>
      </c>
      <c r="G56" s="7">
        <f t="shared" si="7"/>
        <v>36775.64</v>
      </c>
      <c r="H56" s="7">
        <f t="shared" si="8"/>
        <v>37816.460000000006</v>
      </c>
      <c r="I56" s="7">
        <f t="shared" si="9"/>
        <v>38857.280000000006</v>
      </c>
      <c r="J56" s="6">
        <f t="shared" si="10"/>
        <v>39898.1</v>
      </c>
      <c r="K56" s="21">
        <f t="shared" si="11"/>
        <v>55857.34</v>
      </c>
    </row>
    <row r="57" spans="1:11" s="3" customFormat="1">
      <c r="A57" s="18">
        <v>2807</v>
      </c>
      <c r="B57" s="22" t="s">
        <v>112</v>
      </c>
      <c r="C57" s="20" t="s">
        <v>110</v>
      </c>
      <c r="D57" s="20"/>
      <c r="E57" s="44">
        <v>38250</v>
      </c>
      <c r="F57" s="7">
        <f t="shared" si="6"/>
        <v>39397.5</v>
      </c>
      <c r="G57" s="7">
        <f t="shared" si="7"/>
        <v>40545</v>
      </c>
      <c r="H57" s="7">
        <f t="shared" si="8"/>
        <v>41692.5</v>
      </c>
      <c r="I57" s="7">
        <f t="shared" si="9"/>
        <v>42840.000000000007</v>
      </c>
      <c r="J57" s="6">
        <f t="shared" si="10"/>
        <v>43987.5</v>
      </c>
      <c r="K57" s="21">
        <f t="shared" si="11"/>
        <v>61582.499999999993</v>
      </c>
    </row>
    <row r="58" spans="1:11" s="3" customFormat="1">
      <c r="A58" s="18"/>
      <c r="B58" s="19" t="s">
        <v>222</v>
      </c>
      <c r="C58" s="20"/>
      <c r="D58" s="20"/>
      <c r="E58" s="43">
        <v>51000</v>
      </c>
      <c r="F58" s="7">
        <f t="shared" si="6"/>
        <v>52530</v>
      </c>
      <c r="G58" s="7">
        <f t="shared" si="7"/>
        <v>54060</v>
      </c>
      <c r="H58" s="7">
        <f t="shared" si="8"/>
        <v>55590.000000000007</v>
      </c>
      <c r="I58" s="7">
        <f t="shared" si="9"/>
        <v>57120.000000000007</v>
      </c>
      <c r="J58" s="6">
        <f t="shared" si="10"/>
        <v>58649.999999999993</v>
      </c>
      <c r="K58" s="21">
        <f t="shared" si="11"/>
        <v>82109.999999999985</v>
      </c>
    </row>
    <row r="59" spans="1:11" s="3" customFormat="1">
      <c r="A59" s="18">
        <v>2726</v>
      </c>
      <c r="B59" s="22" t="s">
        <v>35</v>
      </c>
      <c r="C59" s="20" t="s">
        <v>110</v>
      </c>
      <c r="D59" s="20"/>
      <c r="E59" s="43">
        <v>41600</v>
      </c>
      <c r="F59" s="7">
        <f t="shared" si="6"/>
        <v>42848</v>
      </c>
      <c r="G59" s="7">
        <f t="shared" si="7"/>
        <v>44096</v>
      </c>
      <c r="H59" s="7">
        <f t="shared" si="8"/>
        <v>45344</v>
      </c>
      <c r="I59" s="7">
        <f t="shared" si="9"/>
        <v>46592.000000000007</v>
      </c>
      <c r="J59" s="6">
        <f t="shared" si="10"/>
        <v>47839.999999999993</v>
      </c>
      <c r="K59" s="21">
        <f t="shared" si="11"/>
        <v>66975.999999999985</v>
      </c>
    </row>
    <row r="60" spans="1:11" s="3" customFormat="1">
      <c r="A60" s="18">
        <v>2585</v>
      </c>
      <c r="B60" s="22" t="s">
        <v>4</v>
      </c>
      <c r="C60" s="20" t="s">
        <v>110</v>
      </c>
      <c r="D60" s="20"/>
      <c r="E60" s="43">
        <v>29120</v>
      </c>
      <c r="F60" s="7">
        <f t="shared" si="6"/>
        <v>29993.600000000002</v>
      </c>
      <c r="G60" s="7">
        <f t="shared" si="7"/>
        <v>30867.200000000001</v>
      </c>
      <c r="H60" s="7">
        <f t="shared" si="8"/>
        <v>31740.800000000003</v>
      </c>
      <c r="I60" s="7">
        <f t="shared" si="9"/>
        <v>32614.400000000001</v>
      </c>
      <c r="J60" s="6">
        <f t="shared" si="10"/>
        <v>33488</v>
      </c>
      <c r="K60" s="21">
        <f t="shared" si="11"/>
        <v>46883.199999999997</v>
      </c>
    </row>
    <row r="61" spans="1:11" s="3" customFormat="1">
      <c r="A61" s="18">
        <v>2140</v>
      </c>
      <c r="B61" s="19" t="s">
        <v>77</v>
      </c>
      <c r="C61" s="20" t="s">
        <v>111</v>
      </c>
      <c r="D61" s="20"/>
      <c r="E61" s="43">
        <v>56500</v>
      </c>
      <c r="F61" s="7">
        <f t="shared" si="6"/>
        <v>58195</v>
      </c>
      <c r="G61" s="7">
        <f t="shared" si="7"/>
        <v>59890</v>
      </c>
      <c r="H61" s="7">
        <f t="shared" si="8"/>
        <v>61585.000000000007</v>
      </c>
      <c r="I61" s="7">
        <f t="shared" si="9"/>
        <v>63280.000000000007</v>
      </c>
      <c r="J61" s="6">
        <f t="shared" si="10"/>
        <v>64974.999999999993</v>
      </c>
      <c r="K61" s="21">
        <f t="shared" si="11"/>
        <v>90964.999999999985</v>
      </c>
    </row>
    <row r="62" spans="1:11" s="3" customFormat="1">
      <c r="A62" s="18">
        <v>2138</v>
      </c>
      <c r="B62" s="19" t="s">
        <v>65</v>
      </c>
      <c r="C62" s="20" t="s">
        <v>111</v>
      </c>
      <c r="D62" s="20"/>
      <c r="E62" s="43">
        <v>49000</v>
      </c>
      <c r="F62" s="7">
        <f t="shared" si="6"/>
        <v>50470</v>
      </c>
      <c r="G62" s="7">
        <f t="shared" si="7"/>
        <v>51940</v>
      </c>
      <c r="H62" s="7">
        <f t="shared" si="8"/>
        <v>53410.000000000007</v>
      </c>
      <c r="I62" s="7">
        <f t="shared" si="9"/>
        <v>54880.000000000007</v>
      </c>
      <c r="J62" s="6">
        <f t="shared" si="10"/>
        <v>56349.999999999993</v>
      </c>
      <c r="K62" s="21">
        <f t="shared" si="11"/>
        <v>78889.999999999985</v>
      </c>
    </row>
    <row r="63" spans="1:11" s="3" customFormat="1">
      <c r="A63" s="23" t="s">
        <v>224</v>
      </c>
      <c r="B63" s="25" t="s">
        <v>223</v>
      </c>
      <c r="C63" s="20" t="s">
        <v>110</v>
      </c>
      <c r="D63" s="20"/>
      <c r="E63" s="43">
        <v>34694</v>
      </c>
      <c r="F63" s="7">
        <f t="shared" si="6"/>
        <v>35734.82</v>
      </c>
      <c r="G63" s="7">
        <f t="shared" si="7"/>
        <v>36775.64</v>
      </c>
      <c r="H63" s="7">
        <f t="shared" si="8"/>
        <v>37816.460000000006</v>
      </c>
      <c r="I63" s="7">
        <f t="shared" si="9"/>
        <v>38857.280000000006</v>
      </c>
      <c r="J63" s="6">
        <f t="shared" si="10"/>
        <v>39898.1</v>
      </c>
      <c r="K63" s="21">
        <f t="shared" si="11"/>
        <v>55857.34</v>
      </c>
    </row>
    <row r="64" spans="1:11" s="3" customFormat="1">
      <c r="A64" s="18">
        <v>2447</v>
      </c>
      <c r="B64" s="22" t="s">
        <v>53</v>
      </c>
      <c r="C64" s="20" t="s">
        <v>110</v>
      </c>
      <c r="D64" s="20"/>
      <c r="E64" s="43">
        <v>49000</v>
      </c>
      <c r="F64" s="7">
        <f t="shared" si="6"/>
        <v>50470</v>
      </c>
      <c r="G64" s="7">
        <f t="shared" si="7"/>
        <v>51940</v>
      </c>
      <c r="H64" s="7">
        <f t="shared" si="8"/>
        <v>53410.000000000007</v>
      </c>
      <c r="I64" s="7">
        <f t="shared" si="9"/>
        <v>54880.000000000007</v>
      </c>
      <c r="J64" s="6">
        <f t="shared" si="10"/>
        <v>56349.999999999993</v>
      </c>
      <c r="K64" s="21">
        <f t="shared" si="11"/>
        <v>78889.999999999985</v>
      </c>
    </row>
    <row r="65" spans="1:11" s="3" customFormat="1">
      <c r="A65" s="18">
        <v>2485</v>
      </c>
      <c r="B65" s="19" t="s">
        <v>84</v>
      </c>
      <c r="C65" s="20" t="s">
        <v>111</v>
      </c>
      <c r="D65" s="20"/>
      <c r="E65" s="43">
        <v>59500</v>
      </c>
      <c r="F65" s="7">
        <f t="shared" si="6"/>
        <v>61285</v>
      </c>
      <c r="G65" s="7">
        <f t="shared" si="7"/>
        <v>63070</v>
      </c>
      <c r="H65" s="7">
        <f t="shared" si="8"/>
        <v>64855.000000000007</v>
      </c>
      <c r="I65" s="7">
        <f t="shared" si="9"/>
        <v>66640</v>
      </c>
      <c r="J65" s="6">
        <f t="shared" si="10"/>
        <v>68425</v>
      </c>
      <c r="K65" s="21">
        <f t="shared" si="11"/>
        <v>95795</v>
      </c>
    </row>
    <row r="66" spans="1:11" s="3" customFormat="1">
      <c r="A66" s="18">
        <v>2501</v>
      </c>
      <c r="B66" s="22" t="s">
        <v>169</v>
      </c>
      <c r="C66" s="20" t="s">
        <v>110</v>
      </c>
      <c r="D66" s="20"/>
      <c r="E66" s="45">
        <v>34694</v>
      </c>
      <c r="F66" s="17">
        <f t="shared" si="6"/>
        <v>35734.82</v>
      </c>
      <c r="G66" s="17">
        <f t="shared" si="7"/>
        <v>36775.64</v>
      </c>
      <c r="H66" s="17">
        <f t="shared" si="8"/>
        <v>37816.460000000006</v>
      </c>
      <c r="I66" s="17">
        <f t="shared" si="9"/>
        <v>38857.280000000006</v>
      </c>
      <c r="J66" s="17">
        <f t="shared" si="10"/>
        <v>39898.1</v>
      </c>
      <c r="K66" s="34">
        <f t="shared" si="11"/>
        <v>55857.34</v>
      </c>
    </row>
    <row r="67" spans="1:11" s="3" customFormat="1">
      <c r="A67" s="18">
        <v>2049</v>
      </c>
      <c r="B67" s="19" t="s">
        <v>158</v>
      </c>
      <c r="C67" s="20" t="s">
        <v>111</v>
      </c>
      <c r="D67" s="20"/>
      <c r="E67" s="43">
        <v>58000</v>
      </c>
      <c r="F67" s="7">
        <f t="shared" si="6"/>
        <v>59740</v>
      </c>
      <c r="G67" s="7">
        <f t="shared" si="7"/>
        <v>61480</v>
      </c>
      <c r="H67" s="7">
        <f t="shared" si="8"/>
        <v>63220.000000000007</v>
      </c>
      <c r="I67" s="7">
        <f t="shared" si="9"/>
        <v>64960.000000000007</v>
      </c>
      <c r="J67" s="6">
        <f t="shared" si="10"/>
        <v>66700</v>
      </c>
      <c r="K67" s="21">
        <f t="shared" si="11"/>
        <v>93380</v>
      </c>
    </row>
    <row r="68" spans="1:11" s="3" customFormat="1">
      <c r="A68" s="18">
        <v>2498</v>
      </c>
      <c r="B68" s="19" t="s">
        <v>141</v>
      </c>
      <c r="C68" s="20" t="s">
        <v>111</v>
      </c>
      <c r="D68" s="20"/>
      <c r="E68" s="43">
        <v>79000</v>
      </c>
      <c r="F68" s="7">
        <f t="shared" si="6"/>
        <v>81370</v>
      </c>
      <c r="G68" s="7">
        <f t="shared" si="7"/>
        <v>83740</v>
      </c>
      <c r="H68" s="7">
        <f t="shared" si="8"/>
        <v>86110</v>
      </c>
      <c r="I68" s="7">
        <f t="shared" si="9"/>
        <v>88480.000000000015</v>
      </c>
      <c r="J68" s="6">
        <f t="shared" si="10"/>
        <v>90850</v>
      </c>
      <c r="K68" s="21">
        <f t="shared" si="11"/>
        <v>127189.99999999999</v>
      </c>
    </row>
    <row r="69" spans="1:11" s="3" customFormat="1">
      <c r="A69" s="18">
        <v>2306</v>
      </c>
      <c r="B69" s="19" t="s">
        <v>88</v>
      </c>
      <c r="C69" s="20" t="s">
        <v>111</v>
      </c>
      <c r="D69" s="20"/>
      <c r="E69" s="43">
        <v>59500</v>
      </c>
      <c r="F69" s="7">
        <f t="shared" si="6"/>
        <v>61285</v>
      </c>
      <c r="G69" s="7">
        <f t="shared" si="7"/>
        <v>63070</v>
      </c>
      <c r="H69" s="7">
        <f t="shared" si="8"/>
        <v>64855.000000000007</v>
      </c>
      <c r="I69" s="7">
        <f t="shared" si="9"/>
        <v>66640</v>
      </c>
      <c r="J69" s="6">
        <f t="shared" si="10"/>
        <v>68425</v>
      </c>
      <c r="K69" s="21">
        <f t="shared" si="11"/>
        <v>95795</v>
      </c>
    </row>
    <row r="70" spans="1:11" s="3" customFormat="1">
      <c r="A70" s="18">
        <v>2620</v>
      </c>
      <c r="B70" s="22" t="s">
        <v>129</v>
      </c>
      <c r="C70" s="20" t="s">
        <v>111</v>
      </c>
      <c r="D70" s="20"/>
      <c r="E70" s="43">
        <v>96000</v>
      </c>
      <c r="F70" s="7">
        <f t="shared" ref="F70:F101" si="12">E70*1.03</f>
        <v>98880</v>
      </c>
      <c r="G70" s="7">
        <f t="shared" ref="G70:G101" si="13">E70*1.06</f>
        <v>101760</v>
      </c>
      <c r="H70" s="7">
        <f t="shared" ref="H70:H101" si="14">E70*1.09</f>
        <v>104640.00000000001</v>
      </c>
      <c r="I70" s="7">
        <f t="shared" ref="I70:I101" si="15">E70*1.12</f>
        <v>107520.00000000001</v>
      </c>
      <c r="J70" s="6">
        <f t="shared" ref="J70:J101" si="16">E70*1.15</f>
        <v>110399.99999999999</v>
      </c>
      <c r="K70" s="21">
        <f t="shared" ref="K70:K101" si="17">J70*1.4</f>
        <v>154559.99999999997</v>
      </c>
    </row>
    <row r="71" spans="1:11" s="3" customFormat="1">
      <c r="A71" s="18">
        <v>2070</v>
      </c>
      <c r="B71" s="22" t="s">
        <v>100</v>
      </c>
      <c r="C71" s="20" t="s">
        <v>111</v>
      </c>
      <c r="D71" s="20"/>
      <c r="E71" s="43">
        <v>105000</v>
      </c>
      <c r="F71" s="7">
        <f t="shared" si="12"/>
        <v>108150</v>
      </c>
      <c r="G71" s="7">
        <f t="shared" si="13"/>
        <v>111300</v>
      </c>
      <c r="H71" s="7">
        <f t="shared" si="14"/>
        <v>114450.00000000001</v>
      </c>
      <c r="I71" s="7">
        <f t="shared" si="15"/>
        <v>117600.00000000001</v>
      </c>
      <c r="J71" s="6">
        <f t="shared" si="16"/>
        <v>120749.99999999999</v>
      </c>
      <c r="K71" s="21">
        <f t="shared" si="17"/>
        <v>169049.99999999997</v>
      </c>
    </row>
    <row r="72" spans="1:11" s="3" customFormat="1">
      <c r="A72" s="18">
        <v>2155</v>
      </c>
      <c r="B72" s="19" t="s">
        <v>101</v>
      </c>
      <c r="C72" s="20" t="s">
        <v>111</v>
      </c>
      <c r="D72" s="20"/>
      <c r="E72" s="43">
        <v>105000</v>
      </c>
      <c r="F72" s="7">
        <f t="shared" si="12"/>
        <v>108150</v>
      </c>
      <c r="G72" s="7">
        <f t="shared" si="13"/>
        <v>111300</v>
      </c>
      <c r="H72" s="7">
        <f t="shared" si="14"/>
        <v>114450.00000000001</v>
      </c>
      <c r="I72" s="7">
        <f t="shared" si="15"/>
        <v>117600.00000000001</v>
      </c>
      <c r="J72" s="6">
        <f t="shared" si="16"/>
        <v>120749.99999999999</v>
      </c>
      <c r="K72" s="21">
        <f t="shared" si="17"/>
        <v>169049.99999999997</v>
      </c>
    </row>
    <row r="73" spans="1:11" s="3" customFormat="1">
      <c r="A73" s="18">
        <v>2295</v>
      </c>
      <c r="B73" s="19" t="s">
        <v>97</v>
      </c>
      <c r="C73" s="20" t="s">
        <v>111</v>
      </c>
      <c r="D73" s="20"/>
      <c r="E73" s="43">
        <v>105000</v>
      </c>
      <c r="F73" s="7">
        <f t="shared" si="12"/>
        <v>108150</v>
      </c>
      <c r="G73" s="7">
        <f t="shared" si="13"/>
        <v>111300</v>
      </c>
      <c r="H73" s="7">
        <f t="shared" si="14"/>
        <v>114450.00000000001</v>
      </c>
      <c r="I73" s="7">
        <f t="shared" si="15"/>
        <v>117600.00000000001</v>
      </c>
      <c r="J73" s="6">
        <f t="shared" si="16"/>
        <v>120749.99999999999</v>
      </c>
      <c r="K73" s="21">
        <f t="shared" si="17"/>
        <v>169049.99999999997</v>
      </c>
    </row>
    <row r="74" spans="1:11" s="3" customFormat="1">
      <c r="A74" s="18">
        <v>2481</v>
      </c>
      <c r="B74" s="19" t="s">
        <v>191</v>
      </c>
      <c r="C74" s="20" t="s">
        <v>111</v>
      </c>
      <c r="D74" s="20"/>
      <c r="E74" s="43">
        <v>105000</v>
      </c>
      <c r="F74" s="7">
        <f t="shared" si="12"/>
        <v>108150</v>
      </c>
      <c r="G74" s="7">
        <f t="shared" si="13"/>
        <v>111300</v>
      </c>
      <c r="H74" s="7">
        <f t="shared" si="14"/>
        <v>114450.00000000001</v>
      </c>
      <c r="I74" s="7">
        <f t="shared" si="15"/>
        <v>117600.00000000001</v>
      </c>
      <c r="J74" s="6">
        <f t="shared" si="16"/>
        <v>120749.99999999999</v>
      </c>
      <c r="K74" s="21">
        <f t="shared" si="17"/>
        <v>169049.99999999997</v>
      </c>
    </row>
    <row r="75" spans="1:11" s="3" customFormat="1">
      <c r="A75" s="18">
        <v>2051</v>
      </c>
      <c r="B75" s="19" t="s">
        <v>187</v>
      </c>
      <c r="C75" s="20" t="s">
        <v>111</v>
      </c>
      <c r="D75" s="20"/>
      <c r="E75" s="43">
        <v>96000</v>
      </c>
      <c r="F75" s="7">
        <f t="shared" si="12"/>
        <v>98880</v>
      </c>
      <c r="G75" s="7">
        <f t="shared" si="13"/>
        <v>101760</v>
      </c>
      <c r="H75" s="7">
        <f t="shared" si="14"/>
        <v>104640.00000000001</v>
      </c>
      <c r="I75" s="7">
        <f t="shared" si="15"/>
        <v>107520.00000000001</v>
      </c>
      <c r="J75" s="6">
        <f t="shared" si="16"/>
        <v>110399.99999999999</v>
      </c>
      <c r="K75" s="21">
        <f t="shared" si="17"/>
        <v>154559.99999999997</v>
      </c>
    </row>
    <row r="76" spans="1:11" s="3" customFormat="1">
      <c r="A76" s="18">
        <v>2557</v>
      </c>
      <c r="B76" s="19" t="s">
        <v>103</v>
      </c>
      <c r="C76" s="20" t="s">
        <v>111</v>
      </c>
      <c r="D76" s="20"/>
      <c r="E76" s="43">
        <v>120000</v>
      </c>
      <c r="F76" s="7">
        <f t="shared" si="12"/>
        <v>123600</v>
      </c>
      <c r="G76" s="7">
        <f t="shared" si="13"/>
        <v>127200</v>
      </c>
      <c r="H76" s="7">
        <f t="shared" si="14"/>
        <v>130800.00000000001</v>
      </c>
      <c r="I76" s="7">
        <f t="shared" si="15"/>
        <v>134400</v>
      </c>
      <c r="J76" s="6">
        <f t="shared" si="16"/>
        <v>138000</v>
      </c>
      <c r="K76" s="21">
        <f t="shared" si="17"/>
        <v>193200</v>
      </c>
    </row>
    <row r="77" spans="1:11" s="3" customFormat="1">
      <c r="A77" s="18">
        <v>2050</v>
      </c>
      <c r="B77" s="19" t="s">
        <v>89</v>
      </c>
      <c r="C77" s="20" t="s">
        <v>111</v>
      </c>
      <c r="D77" s="20"/>
      <c r="E77" s="43">
        <v>79000</v>
      </c>
      <c r="F77" s="7">
        <f t="shared" si="12"/>
        <v>81370</v>
      </c>
      <c r="G77" s="7">
        <f t="shared" si="13"/>
        <v>83740</v>
      </c>
      <c r="H77" s="7">
        <f t="shared" si="14"/>
        <v>86110</v>
      </c>
      <c r="I77" s="7">
        <f t="shared" si="15"/>
        <v>88480.000000000015</v>
      </c>
      <c r="J77" s="6">
        <f t="shared" si="16"/>
        <v>90850</v>
      </c>
      <c r="K77" s="21">
        <f t="shared" si="17"/>
        <v>127189.99999999999</v>
      </c>
    </row>
    <row r="78" spans="1:11" s="3" customFormat="1">
      <c r="A78" s="18">
        <v>2075</v>
      </c>
      <c r="B78" s="19" t="s">
        <v>90</v>
      </c>
      <c r="C78" s="20" t="s">
        <v>111</v>
      </c>
      <c r="D78" s="20"/>
      <c r="E78" s="43">
        <v>96000</v>
      </c>
      <c r="F78" s="7">
        <f t="shared" si="12"/>
        <v>98880</v>
      </c>
      <c r="G78" s="7">
        <f t="shared" si="13"/>
        <v>101760</v>
      </c>
      <c r="H78" s="7">
        <f t="shared" si="14"/>
        <v>104640.00000000001</v>
      </c>
      <c r="I78" s="7">
        <f t="shared" si="15"/>
        <v>107520.00000000001</v>
      </c>
      <c r="J78" s="6">
        <f t="shared" si="16"/>
        <v>110399.99999999999</v>
      </c>
      <c r="K78" s="21">
        <f t="shared" si="17"/>
        <v>154559.99999999997</v>
      </c>
    </row>
    <row r="79" spans="1:11" s="3" customFormat="1">
      <c r="A79" s="18">
        <v>2765</v>
      </c>
      <c r="B79" s="19" t="s">
        <v>104</v>
      </c>
      <c r="C79" s="20" t="s">
        <v>111</v>
      </c>
      <c r="D79" s="20"/>
      <c r="E79" s="43">
        <v>120000</v>
      </c>
      <c r="F79" s="7">
        <f t="shared" si="12"/>
        <v>123600</v>
      </c>
      <c r="G79" s="7">
        <f t="shared" si="13"/>
        <v>127200</v>
      </c>
      <c r="H79" s="7">
        <f t="shared" si="14"/>
        <v>130800.00000000001</v>
      </c>
      <c r="I79" s="7">
        <f t="shared" si="15"/>
        <v>134400</v>
      </c>
      <c r="J79" s="6">
        <f t="shared" si="16"/>
        <v>138000</v>
      </c>
      <c r="K79" s="21">
        <f t="shared" si="17"/>
        <v>193200</v>
      </c>
    </row>
    <row r="80" spans="1:11" s="3" customFormat="1">
      <c r="A80" s="18">
        <v>2485</v>
      </c>
      <c r="B80" s="19" t="s">
        <v>197</v>
      </c>
      <c r="C80" s="20" t="s">
        <v>111</v>
      </c>
      <c r="D80" s="20"/>
      <c r="E80" s="43">
        <v>96000</v>
      </c>
      <c r="F80" s="7">
        <f t="shared" si="12"/>
        <v>98880</v>
      </c>
      <c r="G80" s="7">
        <f t="shared" si="13"/>
        <v>101760</v>
      </c>
      <c r="H80" s="7">
        <f t="shared" si="14"/>
        <v>104640.00000000001</v>
      </c>
      <c r="I80" s="7">
        <f t="shared" si="15"/>
        <v>107520.00000000001</v>
      </c>
      <c r="J80" s="6">
        <f t="shared" si="16"/>
        <v>110399.99999999999</v>
      </c>
      <c r="K80" s="21">
        <f t="shared" si="17"/>
        <v>154559.99999999997</v>
      </c>
    </row>
    <row r="81" spans="1:11" s="3" customFormat="1">
      <c r="A81" s="18">
        <v>2450</v>
      </c>
      <c r="B81" s="19" t="s">
        <v>41</v>
      </c>
      <c r="C81" s="20" t="s">
        <v>110</v>
      </c>
      <c r="D81" s="20"/>
      <c r="E81" s="45">
        <v>43000</v>
      </c>
      <c r="F81" s="17">
        <f t="shared" si="12"/>
        <v>44290</v>
      </c>
      <c r="G81" s="17">
        <f t="shared" si="13"/>
        <v>45580</v>
      </c>
      <c r="H81" s="17">
        <f t="shared" si="14"/>
        <v>46870</v>
      </c>
      <c r="I81" s="17">
        <f t="shared" si="15"/>
        <v>48160.000000000007</v>
      </c>
      <c r="J81" s="17">
        <f t="shared" si="16"/>
        <v>49449.999999999993</v>
      </c>
      <c r="K81" s="34">
        <f t="shared" si="17"/>
        <v>69229.999999999985</v>
      </c>
    </row>
    <row r="82" spans="1:11" s="3" customFormat="1">
      <c r="A82" s="18">
        <v>2455</v>
      </c>
      <c r="B82" s="22" t="s">
        <v>54</v>
      </c>
      <c r="C82" s="20" t="s">
        <v>110</v>
      </c>
      <c r="D82" s="20"/>
      <c r="E82" s="43">
        <v>49000</v>
      </c>
      <c r="F82" s="7">
        <f t="shared" si="12"/>
        <v>50470</v>
      </c>
      <c r="G82" s="7">
        <f t="shared" si="13"/>
        <v>51940</v>
      </c>
      <c r="H82" s="7">
        <f t="shared" si="14"/>
        <v>53410.000000000007</v>
      </c>
      <c r="I82" s="7">
        <f t="shared" si="15"/>
        <v>54880.000000000007</v>
      </c>
      <c r="J82" s="6">
        <f t="shared" si="16"/>
        <v>56349.999999999993</v>
      </c>
      <c r="K82" s="21">
        <f t="shared" si="17"/>
        <v>78889.999999999985</v>
      </c>
    </row>
    <row r="83" spans="1:11" s="3" customFormat="1">
      <c r="A83" s="18">
        <v>2461</v>
      </c>
      <c r="B83" s="19" t="s">
        <v>82</v>
      </c>
      <c r="C83" s="20" t="s">
        <v>111</v>
      </c>
      <c r="D83" s="20"/>
      <c r="E83" s="43">
        <v>80000</v>
      </c>
      <c r="F83" s="7">
        <f t="shared" si="12"/>
        <v>82400</v>
      </c>
      <c r="G83" s="7">
        <f t="shared" si="13"/>
        <v>84800</v>
      </c>
      <c r="H83" s="7">
        <f t="shared" si="14"/>
        <v>87200</v>
      </c>
      <c r="I83" s="7">
        <f t="shared" si="15"/>
        <v>89600.000000000015</v>
      </c>
      <c r="J83" s="6">
        <f t="shared" si="16"/>
        <v>92000</v>
      </c>
      <c r="K83" s="21">
        <f t="shared" si="17"/>
        <v>128799.99999999999</v>
      </c>
    </row>
    <row r="84" spans="1:11" s="3" customFormat="1">
      <c r="A84" s="23">
        <v>2503</v>
      </c>
      <c r="B84" s="25" t="s">
        <v>225</v>
      </c>
      <c r="C84" s="20" t="s">
        <v>110</v>
      </c>
      <c r="D84" s="20"/>
      <c r="E84" s="43">
        <v>47000</v>
      </c>
      <c r="F84" s="7">
        <f t="shared" si="12"/>
        <v>48410</v>
      </c>
      <c r="G84" s="7">
        <f t="shared" si="13"/>
        <v>49820</v>
      </c>
      <c r="H84" s="7">
        <f t="shared" si="14"/>
        <v>51230.000000000007</v>
      </c>
      <c r="I84" s="7">
        <f t="shared" si="15"/>
        <v>52640.000000000007</v>
      </c>
      <c r="J84" s="6">
        <f t="shared" si="16"/>
        <v>54049.999999999993</v>
      </c>
      <c r="K84" s="21">
        <f t="shared" si="17"/>
        <v>75669.999999999985</v>
      </c>
    </row>
    <row r="85" spans="1:11" s="3" customFormat="1">
      <c r="A85" s="18">
        <v>2030</v>
      </c>
      <c r="B85" s="22" t="s">
        <v>55</v>
      </c>
      <c r="C85" s="20" t="s">
        <v>110</v>
      </c>
      <c r="D85" s="20"/>
      <c r="E85" s="43">
        <v>48000</v>
      </c>
      <c r="F85" s="7">
        <f t="shared" si="12"/>
        <v>49440</v>
      </c>
      <c r="G85" s="7">
        <f t="shared" si="13"/>
        <v>50880</v>
      </c>
      <c r="H85" s="7">
        <f t="shared" si="14"/>
        <v>52320.000000000007</v>
      </c>
      <c r="I85" s="7">
        <f t="shared" si="15"/>
        <v>53760.000000000007</v>
      </c>
      <c r="J85" s="6">
        <f t="shared" si="16"/>
        <v>55199.999999999993</v>
      </c>
      <c r="K85" s="21">
        <f t="shared" si="17"/>
        <v>77279.999999999985</v>
      </c>
    </row>
    <row r="86" spans="1:11" s="3" customFormat="1">
      <c r="A86" s="18">
        <v>2310</v>
      </c>
      <c r="B86" s="19" t="s">
        <v>147</v>
      </c>
      <c r="C86" s="20" t="s">
        <v>111</v>
      </c>
      <c r="D86" s="20"/>
      <c r="E86" s="43">
        <v>96000</v>
      </c>
      <c r="F86" s="7">
        <f t="shared" si="12"/>
        <v>98880</v>
      </c>
      <c r="G86" s="7">
        <f t="shared" si="13"/>
        <v>101760</v>
      </c>
      <c r="H86" s="7">
        <f t="shared" si="14"/>
        <v>104640.00000000001</v>
      </c>
      <c r="I86" s="7">
        <f t="shared" si="15"/>
        <v>107520.00000000001</v>
      </c>
      <c r="J86" s="6">
        <f t="shared" si="16"/>
        <v>110399.99999999999</v>
      </c>
      <c r="K86" s="21">
        <f t="shared" si="17"/>
        <v>154559.99999999997</v>
      </c>
    </row>
    <row r="87" spans="1:11" s="3" customFormat="1">
      <c r="A87" s="18">
        <v>2290</v>
      </c>
      <c r="B87" s="19" t="s">
        <v>78</v>
      </c>
      <c r="C87" s="20" t="s">
        <v>110</v>
      </c>
      <c r="D87" s="20"/>
      <c r="E87" s="43">
        <v>53000</v>
      </c>
      <c r="F87" s="7">
        <f t="shared" si="12"/>
        <v>54590</v>
      </c>
      <c r="G87" s="7">
        <f t="shared" si="13"/>
        <v>56180</v>
      </c>
      <c r="H87" s="7">
        <f t="shared" si="14"/>
        <v>57770.000000000007</v>
      </c>
      <c r="I87" s="7">
        <f t="shared" si="15"/>
        <v>59360.000000000007</v>
      </c>
      <c r="J87" s="6">
        <f t="shared" si="16"/>
        <v>60949.999999999993</v>
      </c>
      <c r="K87" s="21">
        <f t="shared" si="17"/>
        <v>85329.999999999985</v>
      </c>
    </row>
    <row r="88" spans="1:11" s="3" customFormat="1">
      <c r="A88" s="23">
        <v>2650</v>
      </c>
      <c r="B88" s="24" t="s">
        <v>226</v>
      </c>
      <c r="C88" s="20" t="s">
        <v>110</v>
      </c>
      <c r="D88" s="20"/>
      <c r="E88" s="43">
        <v>36500</v>
      </c>
      <c r="F88" s="7">
        <f t="shared" si="12"/>
        <v>37595</v>
      </c>
      <c r="G88" s="7">
        <f t="shared" si="13"/>
        <v>38690</v>
      </c>
      <c r="H88" s="7">
        <f t="shared" si="14"/>
        <v>39785</v>
      </c>
      <c r="I88" s="7">
        <f t="shared" si="15"/>
        <v>40880.000000000007</v>
      </c>
      <c r="J88" s="6">
        <f t="shared" si="16"/>
        <v>41975</v>
      </c>
      <c r="K88" s="21">
        <f t="shared" si="17"/>
        <v>58764.999999999993</v>
      </c>
    </row>
    <row r="89" spans="1:11" s="3" customFormat="1">
      <c r="A89" s="23">
        <v>2651</v>
      </c>
      <c r="B89" s="25" t="s">
        <v>227</v>
      </c>
      <c r="C89" s="20" t="s">
        <v>110</v>
      </c>
      <c r="D89" s="20"/>
      <c r="E89" s="43">
        <v>42227</v>
      </c>
      <c r="F89" s="7">
        <f t="shared" si="12"/>
        <v>43493.81</v>
      </c>
      <c r="G89" s="7">
        <f t="shared" si="13"/>
        <v>44760.62</v>
      </c>
      <c r="H89" s="7">
        <f t="shared" si="14"/>
        <v>46027.43</v>
      </c>
      <c r="I89" s="7">
        <f t="shared" si="15"/>
        <v>47294.240000000005</v>
      </c>
      <c r="J89" s="6">
        <f t="shared" si="16"/>
        <v>48561.049999999996</v>
      </c>
      <c r="K89" s="21">
        <f t="shared" si="17"/>
        <v>67985.469999999987</v>
      </c>
    </row>
    <row r="90" spans="1:11" s="3" customFormat="1">
      <c r="A90" s="23">
        <v>7401</v>
      </c>
      <c r="B90" s="25" t="s">
        <v>228</v>
      </c>
      <c r="C90" s="20" t="s">
        <v>111</v>
      </c>
      <c r="D90" s="20"/>
      <c r="E90" s="43">
        <v>53000</v>
      </c>
      <c r="F90" s="7">
        <f t="shared" si="12"/>
        <v>54590</v>
      </c>
      <c r="G90" s="7">
        <f t="shared" si="13"/>
        <v>56180</v>
      </c>
      <c r="H90" s="7">
        <f t="shared" si="14"/>
        <v>57770.000000000007</v>
      </c>
      <c r="I90" s="7">
        <f t="shared" si="15"/>
        <v>59360.000000000007</v>
      </c>
      <c r="J90" s="6">
        <f t="shared" si="16"/>
        <v>60949.999999999993</v>
      </c>
      <c r="K90" s="21">
        <f t="shared" si="17"/>
        <v>85329.999999999985</v>
      </c>
    </row>
    <row r="91" spans="1:11" s="3" customFormat="1">
      <c r="A91" s="18">
        <v>2134</v>
      </c>
      <c r="B91" s="19" t="s">
        <v>105</v>
      </c>
      <c r="C91" s="20" t="s">
        <v>111</v>
      </c>
      <c r="D91" s="20"/>
      <c r="E91" s="43">
        <v>120000</v>
      </c>
      <c r="F91" s="7">
        <f t="shared" si="12"/>
        <v>123600</v>
      </c>
      <c r="G91" s="7">
        <f t="shared" si="13"/>
        <v>127200</v>
      </c>
      <c r="H91" s="7">
        <f t="shared" si="14"/>
        <v>130800.00000000001</v>
      </c>
      <c r="I91" s="7">
        <f t="shared" si="15"/>
        <v>134400</v>
      </c>
      <c r="J91" s="6">
        <f t="shared" si="16"/>
        <v>138000</v>
      </c>
      <c r="K91" s="21">
        <f t="shared" si="17"/>
        <v>193200</v>
      </c>
    </row>
    <row r="92" spans="1:11" s="3" customFormat="1">
      <c r="A92" s="18">
        <v>2605</v>
      </c>
      <c r="B92" s="22" t="s">
        <v>126</v>
      </c>
      <c r="C92" s="20" t="s">
        <v>110</v>
      </c>
      <c r="D92" s="20"/>
      <c r="E92" s="43">
        <v>36000</v>
      </c>
      <c r="F92" s="7">
        <f t="shared" si="12"/>
        <v>37080</v>
      </c>
      <c r="G92" s="7">
        <f t="shared" si="13"/>
        <v>38160</v>
      </c>
      <c r="H92" s="7">
        <f t="shared" si="14"/>
        <v>39240</v>
      </c>
      <c r="I92" s="7">
        <f t="shared" si="15"/>
        <v>40320.000000000007</v>
      </c>
      <c r="J92" s="6">
        <f t="shared" si="16"/>
        <v>41400</v>
      </c>
      <c r="K92" s="21">
        <f t="shared" si="17"/>
        <v>57959.999999999993</v>
      </c>
    </row>
    <row r="93" spans="1:11" s="3" customFormat="1">
      <c r="A93" s="18">
        <v>2621</v>
      </c>
      <c r="B93" s="22" t="s">
        <v>128</v>
      </c>
      <c r="C93" s="20" t="s">
        <v>111</v>
      </c>
      <c r="D93" s="20"/>
      <c r="E93" s="43">
        <v>65000</v>
      </c>
      <c r="F93" s="7">
        <f t="shared" si="12"/>
        <v>66950</v>
      </c>
      <c r="G93" s="7">
        <f t="shared" si="13"/>
        <v>68900</v>
      </c>
      <c r="H93" s="7">
        <f t="shared" si="14"/>
        <v>70850</v>
      </c>
      <c r="I93" s="7">
        <f t="shared" si="15"/>
        <v>72800</v>
      </c>
      <c r="J93" s="6">
        <f t="shared" si="16"/>
        <v>74750</v>
      </c>
      <c r="K93" s="21">
        <f t="shared" si="17"/>
        <v>104650</v>
      </c>
    </row>
    <row r="94" spans="1:11" s="3" customFormat="1">
      <c r="A94" s="18">
        <v>2590</v>
      </c>
      <c r="B94" s="22" t="s">
        <v>56</v>
      </c>
      <c r="C94" s="20" t="s">
        <v>110</v>
      </c>
      <c r="D94" s="20"/>
      <c r="E94" s="43">
        <v>46750</v>
      </c>
      <c r="F94" s="7">
        <f t="shared" si="12"/>
        <v>48152.5</v>
      </c>
      <c r="G94" s="7">
        <f t="shared" si="13"/>
        <v>49555</v>
      </c>
      <c r="H94" s="7">
        <f t="shared" si="14"/>
        <v>50957.500000000007</v>
      </c>
      <c r="I94" s="7">
        <f t="shared" si="15"/>
        <v>52360.000000000007</v>
      </c>
      <c r="J94" s="6">
        <f t="shared" si="16"/>
        <v>53762.499999999993</v>
      </c>
      <c r="K94" s="21">
        <f t="shared" si="17"/>
        <v>75267.499999999985</v>
      </c>
    </row>
    <row r="95" spans="1:11" s="3" customFormat="1">
      <c r="A95" s="18">
        <v>2592</v>
      </c>
      <c r="B95" s="22" t="s">
        <v>10</v>
      </c>
      <c r="C95" s="20" t="s">
        <v>110</v>
      </c>
      <c r="D95" s="20"/>
      <c r="E95" s="43">
        <v>31600</v>
      </c>
      <c r="F95" s="7">
        <f t="shared" si="12"/>
        <v>32548</v>
      </c>
      <c r="G95" s="7">
        <f t="shared" si="13"/>
        <v>33496</v>
      </c>
      <c r="H95" s="7">
        <f t="shared" si="14"/>
        <v>34444</v>
      </c>
      <c r="I95" s="7">
        <f t="shared" si="15"/>
        <v>35392</v>
      </c>
      <c r="J95" s="6">
        <f t="shared" si="16"/>
        <v>36340</v>
      </c>
      <c r="K95" s="21">
        <f t="shared" si="17"/>
        <v>50876</v>
      </c>
    </row>
    <row r="96" spans="1:11" s="3" customFormat="1">
      <c r="A96" s="18">
        <v>2159</v>
      </c>
      <c r="B96" s="19" t="s">
        <v>182</v>
      </c>
      <c r="C96" s="20" t="s">
        <v>111</v>
      </c>
      <c r="D96" s="20"/>
      <c r="E96" s="45"/>
      <c r="F96" s="17">
        <f t="shared" si="12"/>
        <v>0</v>
      </c>
      <c r="G96" s="17">
        <f t="shared" si="13"/>
        <v>0</v>
      </c>
      <c r="H96" s="17">
        <f t="shared" si="14"/>
        <v>0</v>
      </c>
      <c r="I96" s="17">
        <f t="shared" si="15"/>
        <v>0</v>
      </c>
      <c r="J96" s="17">
        <f t="shared" si="16"/>
        <v>0</v>
      </c>
      <c r="K96" s="34">
        <f t="shared" si="17"/>
        <v>0</v>
      </c>
    </row>
    <row r="97" spans="1:11" s="3" customFormat="1">
      <c r="A97" s="18">
        <v>2143</v>
      </c>
      <c r="B97" s="19" t="s">
        <v>173</v>
      </c>
      <c r="C97" s="20" t="s">
        <v>111</v>
      </c>
      <c r="D97" s="20"/>
      <c r="E97" s="45"/>
      <c r="F97" s="17">
        <f t="shared" si="12"/>
        <v>0</v>
      </c>
      <c r="G97" s="17">
        <f t="shared" si="13"/>
        <v>0</v>
      </c>
      <c r="H97" s="17">
        <f t="shared" si="14"/>
        <v>0</v>
      </c>
      <c r="I97" s="17">
        <f t="shared" si="15"/>
        <v>0</v>
      </c>
      <c r="J97" s="17">
        <f t="shared" si="16"/>
        <v>0</v>
      </c>
      <c r="K97" s="34">
        <f t="shared" si="17"/>
        <v>0</v>
      </c>
    </row>
    <row r="98" spans="1:11" s="3" customFormat="1">
      <c r="A98" s="18">
        <v>2144</v>
      </c>
      <c r="B98" s="19" t="s">
        <v>163</v>
      </c>
      <c r="C98" s="20" t="s">
        <v>110</v>
      </c>
      <c r="D98" s="20"/>
      <c r="E98" s="45"/>
      <c r="F98" s="17">
        <f t="shared" si="12"/>
        <v>0</v>
      </c>
      <c r="G98" s="17">
        <f t="shared" si="13"/>
        <v>0</v>
      </c>
      <c r="H98" s="17">
        <f t="shared" si="14"/>
        <v>0</v>
      </c>
      <c r="I98" s="17">
        <f t="shared" si="15"/>
        <v>0</v>
      </c>
      <c r="J98" s="17">
        <f t="shared" si="16"/>
        <v>0</v>
      </c>
      <c r="K98" s="34">
        <f t="shared" si="17"/>
        <v>0</v>
      </c>
    </row>
    <row r="99" spans="1:11" s="3" customFormat="1">
      <c r="A99" s="18">
        <v>2494</v>
      </c>
      <c r="B99" s="19" t="s">
        <v>165</v>
      </c>
      <c r="C99" s="20" t="s">
        <v>111</v>
      </c>
      <c r="D99" s="20"/>
      <c r="E99" s="45"/>
      <c r="F99" s="17">
        <f t="shared" si="12"/>
        <v>0</v>
      </c>
      <c r="G99" s="17">
        <f t="shared" si="13"/>
        <v>0</v>
      </c>
      <c r="H99" s="17">
        <f t="shared" si="14"/>
        <v>0</v>
      </c>
      <c r="I99" s="17">
        <f t="shared" si="15"/>
        <v>0</v>
      </c>
      <c r="J99" s="17">
        <f t="shared" si="16"/>
        <v>0</v>
      </c>
      <c r="K99" s="34">
        <f t="shared" si="17"/>
        <v>0</v>
      </c>
    </row>
    <row r="100" spans="1:11" s="3" customFormat="1">
      <c r="A100" s="18">
        <v>2149</v>
      </c>
      <c r="B100" s="19" t="s">
        <v>180</v>
      </c>
      <c r="C100" s="20" t="s">
        <v>110</v>
      </c>
      <c r="D100" s="20"/>
      <c r="E100" s="45"/>
      <c r="F100" s="17">
        <f t="shared" si="12"/>
        <v>0</v>
      </c>
      <c r="G100" s="17">
        <f t="shared" si="13"/>
        <v>0</v>
      </c>
      <c r="H100" s="17">
        <f t="shared" si="14"/>
        <v>0</v>
      </c>
      <c r="I100" s="17">
        <f t="shared" si="15"/>
        <v>0</v>
      </c>
      <c r="J100" s="17">
        <f t="shared" si="16"/>
        <v>0</v>
      </c>
      <c r="K100" s="34">
        <f t="shared" si="17"/>
        <v>0</v>
      </c>
    </row>
    <row r="101" spans="1:11" s="3" customFormat="1">
      <c r="A101" s="18">
        <v>2224</v>
      </c>
      <c r="B101" s="22" t="s">
        <v>46</v>
      </c>
      <c r="C101" s="20" t="s">
        <v>110</v>
      </c>
      <c r="D101" s="20"/>
      <c r="E101" s="43">
        <v>52000</v>
      </c>
      <c r="F101" s="7">
        <f t="shared" si="12"/>
        <v>53560</v>
      </c>
      <c r="G101" s="7">
        <f t="shared" si="13"/>
        <v>55120</v>
      </c>
      <c r="H101" s="7">
        <f t="shared" si="14"/>
        <v>56680.000000000007</v>
      </c>
      <c r="I101" s="7">
        <f t="shared" si="15"/>
        <v>58240.000000000007</v>
      </c>
      <c r="J101" s="6">
        <f t="shared" si="16"/>
        <v>59799.999999999993</v>
      </c>
      <c r="K101" s="21">
        <f t="shared" si="17"/>
        <v>83719.999999999985</v>
      </c>
    </row>
    <row r="102" spans="1:11" s="3" customFormat="1">
      <c r="A102" s="18">
        <v>2219</v>
      </c>
      <c r="B102" s="19" t="s">
        <v>208</v>
      </c>
      <c r="C102" s="20" t="s">
        <v>111</v>
      </c>
      <c r="D102" s="20"/>
      <c r="E102" s="43">
        <v>54000</v>
      </c>
      <c r="F102" s="7">
        <f t="shared" ref="F102:F133" si="18">E102*1.03</f>
        <v>55620</v>
      </c>
      <c r="G102" s="7">
        <f t="shared" ref="G102:G133" si="19">E102*1.06</f>
        <v>57240</v>
      </c>
      <c r="H102" s="7">
        <f t="shared" ref="H102:H133" si="20">E102*1.09</f>
        <v>58860.000000000007</v>
      </c>
      <c r="I102" s="7">
        <f t="shared" ref="I102:I133" si="21">E102*1.12</f>
        <v>60480.000000000007</v>
      </c>
      <c r="J102" s="6">
        <f t="shared" ref="J102:J133" si="22">E102*1.15</f>
        <v>62099.999999999993</v>
      </c>
      <c r="K102" s="21">
        <f t="shared" ref="K102:K133" si="23">J102*1.4</f>
        <v>86939.999999999985</v>
      </c>
    </row>
    <row r="103" spans="1:11" s="3" customFormat="1">
      <c r="A103" s="18">
        <v>2223</v>
      </c>
      <c r="B103" s="19" t="s">
        <v>178</v>
      </c>
      <c r="C103" s="20" t="s">
        <v>110</v>
      </c>
      <c r="D103" s="20"/>
      <c r="E103" s="43">
        <v>34000</v>
      </c>
      <c r="F103" s="7">
        <f t="shared" si="18"/>
        <v>35020</v>
      </c>
      <c r="G103" s="7">
        <f t="shared" si="19"/>
        <v>36040</v>
      </c>
      <c r="H103" s="7">
        <f t="shared" si="20"/>
        <v>37060</v>
      </c>
      <c r="I103" s="7">
        <f t="shared" si="21"/>
        <v>38080</v>
      </c>
      <c r="J103" s="6">
        <f t="shared" si="22"/>
        <v>39100</v>
      </c>
      <c r="K103" s="21">
        <f t="shared" si="23"/>
        <v>54740</v>
      </c>
    </row>
    <row r="104" spans="1:11" s="3" customFormat="1">
      <c r="A104" s="18">
        <v>2221</v>
      </c>
      <c r="B104" s="19" t="s">
        <v>162</v>
      </c>
      <c r="C104" s="20" t="s">
        <v>111</v>
      </c>
      <c r="D104" s="20"/>
      <c r="E104" s="43">
        <v>58000</v>
      </c>
      <c r="F104" s="7">
        <f t="shared" si="18"/>
        <v>59740</v>
      </c>
      <c r="G104" s="7">
        <f t="shared" si="19"/>
        <v>61480</v>
      </c>
      <c r="H104" s="7">
        <f t="shared" si="20"/>
        <v>63220.000000000007</v>
      </c>
      <c r="I104" s="7">
        <f t="shared" si="21"/>
        <v>64960.000000000007</v>
      </c>
      <c r="J104" s="6">
        <f t="shared" si="22"/>
        <v>66700</v>
      </c>
      <c r="K104" s="21">
        <f t="shared" si="23"/>
        <v>93380</v>
      </c>
    </row>
    <row r="105" spans="1:11" s="3" customFormat="1">
      <c r="A105" s="18">
        <v>2222</v>
      </c>
      <c r="B105" s="22" t="s">
        <v>6</v>
      </c>
      <c r="C105" s="20" t="s">
        <v>110</v>
      </c>
      <c r="D105" s="20"/>
      <c r="E105" s="43">
        <v>28000</v>
      </c>
      <c r="F105" s="7">
        <f t="shared" si="18"/>
        <v>28840</v>
      </c>
      <c r="G105" s="7">
        <f t="shared" si="19"/>
        <v>29680</v>
      </c>
      <c r="H105" s="7">
        <f t="shared" si="20"/>
        <v>30520.000000000004</v>
      </c>
      <c r="I105" s="7">
        <f t="shared" si="21"/>
        <v>31360.000000000004</v>
      </c>
      <c r="J105" s="6">
        <f t="shared" si="22"/>
        <v>32199.999999999996</v>
      </c>
      <c r="K105" s="21">
        <f t="shared" si="23"/>
        <v>45079.999999999993</v>
      </c>
    </row>
    <row r="106" spans="1:11" s="3" customFormat="1">
      <c r="A106" s="18">
        <v>2161</v>
      </c>
      <c r="B106" s="19" t="s">
        <v>207</v>
      </c>
      <c r="C106" s="20" t="s">
        <v>111</v>
      </c>
      <c r="D106" s="20"/>
      <c r="E106" s="43">
        <v>52000</v>
      </c>
      <c r="F106" s="7">
        <f t="shared" si="18"/>
        <v>53560</v>
      </c>
      <c r="G106" s="7">
        <f t="shared" si="19"/>
        <v>55120</v>
      </c>
      <c r="H106" s="7">
        <f t="shared" si="20"/>
        <v>56680.000000000007</v>
      </c>
      <c r="I106" s="7">
        <f t="shared" si="21"/>
        <v>58240.000000000007</v>
      </c>
      <c r="J106" s="6">
        <f t="shared" si="22"/>
        <v>59799.999999999993</v>
      </c>
      <c r="K106" s="21">
        <f t="shared" si="23"/>
        <v>83719.999999999985</v>
      </c>
    </row>
    <row r="107" spans="1:11" s="3" customFormat="1">
      <c r="A107" s="18">
        <v>2259</v>
      </c>
      <c r="B107" s="22" t="s">
        <v>19</v>
      </c>
      <c r="C107" s="20" t="s">
        <v>110</v>
      </c>
      <c r="D107" s="20"/>
      <c r="E107" s="43">
        <v>35000</v>
      </c>
      <c r="F107" s="7">
        <f t="shared" si="18"/>
        <v>36050</v>
      </c>
      <c r="G107" s="7">
        <f t="shared" si="19"/>
        <v>37100</v>
      </c>
      <c r="H107" s="7">
        <f t="shared" si="20"/>
        <v>38150</v>
      </c>
      <c r="I107" s="7">
        <f t="shared" si="21"/>
        <v>39200.000000000007</v>
      </c>
      <c r="J107" s="6">
        <f t="shared" si="22"/>
        <v>40250</v>
      </c>
      <c r="K107" s="21">
        <f t="shared" si="23"/>
        <v>56350</v>
      </c>
    </row>
    <row r="108" spans="1:11" s="3" customFormat="1">
      <c r="A108" s="23">
        <v>2067</v>
      </c>
      <c r="B108" s="25" t="s">
        <v>240</v>
      </c>
      <c r="C108" s="20" t="s">
        <v>110</v>
      </c>
      <c r="D108" s="20"/>
      <c r="E108" s="43">
        <v>50000</v>
      </c>
      <c r="F108" s="7">
        <f t="shared" si="18"/>
        <v>51500</v>
      </c>
      <c r="G108" s="7">
        <f t="shared" si="19"/>
        <v>53000</v>
      </c>
      <c r="H108" s="7">
        <f t="shared" si="20"/>
        <v>54500.000000000007</v>
      </c>
      <c r="I108" s="7">
        <f t="shared" si="21"/>
        <v>56000.000000000007</v>
      </c>
      <c r="J108" s="6">
        <f t="shared" si="22"/>
        <v>57499.999999999993</v>
      </c>
      <c r="K108" s="21">
        <f t="shared" si="23"/>
        <v>80499.999999999985</v>
      </c>
    </row>
    <row r="109" spans="1:11" s="3" customFormat="1">
      <c r="A109" s="18">
        <v>2023</v>
      </c>
      <c r="B109" s="19" t="s">
        <v>123</v>
      </c>
      <c r="C109" s="20" t="s">
        <v>110</v>
      </c>
      <c r="D109" s="20"/>
      <c r="E109" s="43">
        <v>40000</v>
      </c>
      <c r="F109" s="7">
        <f t="shared" si="18"/>
        <v>41200</v>
      </c>
      <c r="G109" s="7">
        <f t="shared" si="19"/>
        <v>42400</v>
      </c>
      <c r="H109" s="7">
        <f t="shared" si="20"/>
        <v>43600</v>
      </c>
      <c r="I109" s="7">
        <f t="shared" si="21"/>
        <v>44800.000000000007</v>
      </c>
      <c r="J109" s="6">
        <f t="shared" si="22"/>
        <v>46000</v>
      </c>
      <c r="K109" s="21">
        <f t="shared" si="23"/>
        <v>64399.999999999993</v>
      </c>
    </row>
    <row r="110" spans="1:11" s="3" customFormat="1">
      <c r="A110" s="18">
        <v>2280</v>
      </c>
      <c r="B110" s="22" t="s">
        <v>114</v>
      </c>
      <c r="C110" s="20" t="s">
        <v>110</v>
      </c>
      <c r="D110" s="20"/>
      <c r="E110" s="43">
        <v>32500</v>
      </c>
      <c r="F110" s="7">
        <f t="shared" si="18"/>
        <v>33475</v>
      </c>
      <c r="G110" s="7">
        <f t="shared" si="19"/>
        <v>34450</v>
      </c>
      <c r="H110" s="7">
        <f t="shared" si="20"/>
        <v>35425</v>
      </c>
      <c r="I110" s="7">
        <f t="shared" si="21"/>
        <v>36400</v>
      </c>
      <c r="J110" s="6">
        <f t="shared" si="22"/>
        <v>37375</v>
      </c>
      <c r="K110" s="21">
        <f t="shared" si="23"/>
        <v>52325</v>
      </c>
    </row>
    <row r="111" spans="1:11" s="3" customFormat="1">
      <c r="A111" s="18">
        <v>2725</v>
      </c>
      <c r="B111" s="22" t="s">
        <v>47</v>
      </c>
      <c r="C111" s="20" t="s">
        <v>110</v>
      </c>
      <c r="D111" s="20"/>
      <c r="E111" s="43">
        <v>46750</v>
      </c>
      <c r="F111" s="7">
        <f t="shared" si="18"/>
        <v>48152.5</v>
      </c>
      <c r="G111" s="7">
        <f t="shared" si="19"/>
        <v>49555</v>
      </c>
      <c r="H111" s="7">
        <f t="shared" si="20"/>
        <v>50957.500000000007</v>
      </c>
      <c r="I111" s="7">
        <f t="shared" si="21"/>
        <v>52360.000000000007</v>
      </c>
      <c r="J111" s="6">
        <f t="shared" si="22"/>
        <v>53762.499999999993</v>
      </c>
      <c r="K111" s="21">
        <f t="shared" si="23"/>
        <v>75267.499999999985</v>
      </c>
    </row>
    <row r="112" spans="1:11" s="3" customFormat="1">
      <c r="A112" s="23" t="s">
        <v>224</v>
      </c>
      <c r="B112" s="24" t="s">
        <v>246</v>
      </c>
      <c r="C112" s="20" t="s">
        <v>110</v>
      </c>
      <c r="D112" s="20"/>
      <c r="E112" s="43">
        <v>40000</v>
      </c>
      <c r="F112" s="7">
        <f t="shared" si="18"/>
        <v>41200</v>
      </c>
      <c r="G112" s="7">
        <f t="shared" si="19"/>
        <v>42400</v>
      </c>
      <c r="H112" s="7">
        <f t="shared" si="20"/>
        <v>43600</v>
      </c>
      <c r="I112" s="7">
        <f t="shared" si="21"/>
        <v>44800.000000000007</v>
      </c>
      <c r="J112" s="6">
        <f t="shared" si="22"/>
        <v>46000</v>
      </c>
      <c r="K112" s="21">
        <f t="shared" si="23"/>
        <v>64399.999999999993</v>
      </c>
    </row>
    <row r="113" spans="1:11" s="3" customFormat="1">
      <c r="A113" s="23" t="s">
        <v>224</v>
      </c>
      <c r="B113" s="24" t="s">
        <v>245</v>
      </c>
      <c r="C113" s="20" t="s">
        <v>110</v>
      </c>
      <c r="D113" s="20"/>
      <c r="E113" s="43">
        <v>31200</v>
      </c>
      <c r="F113" s="7">
        <f t="shared" si="18"/>
        <v>32136</v>
      </c>
      <c r="G113" s="7">
        <f t="shared" si="19"/>
        <v>33072</v>
      </c>
      <c r="H113" s="7">
        <f t="shared" si="20"/>
        <v>34008</v>
      </c>
      <c r="I113" s="7">
        <f t="shared" si="21"/>
        <v>34944</v>
      </c>
      <c r="J113" s="6">
        <f t="shared" si="22"/>
        <v>35880</v>
      </c>
      <c r="K113" s="21">
        <f t="shared" si="23"/>
        <v>50232</v>
      </c>
    </row>
    <row r="114" spans="1:11" s="3" customFormat="1">
      <c r="A114" s="18">
        <v>2147</v>
      </c>
      <c r="B114" s="22" t="s">
        <v>121</v>
      </c>
      <c r="C114" s="20" t="s">
        <v>110</v>
      </c>
      <c r="D114" s="20"/>
      <c r="E114" s="43">
        <v>44408</v>
      </c>
      <c r="F114" s="7">
        <f t="shared" si="18"/>
        <v>45740.24</v>
      </c>
      <c r="G114" s="7">
        <f t="shared" si="19"/>
        <v>47072.480000000003</v>
      </c>
      <c r="H114" s="7">
        <f t="shared" si="20"/>
        <v>48404.72</v>
      </c>
      <c r="I114" s="7">
        <f t="shared" si="21"/>
        <v>49736.960000000006</v>
      </c>
      <c r="J114" s="6">
        <f t="shared" si="22"/>
        <v>51069.2</v>
      </c>
      <c r="K114" s="21">
        <f t="shared" si="23"/>
        <v>71496.87999999999</v>
      </c>
    </row>
    <row r="115" spans="1:11" s="3" customFormat="1">
      <c r="A115" s="18">
        <v>2760</v>
      </c>
      <c r="B115" s="22" t="s">
        <v>48</v>
      </c>
      <c r="C115" s="20" t="s">
        <v>110</v>
      </c>
      <c r="D115" s="20"/>
      <c r="E115" s="43">
        <v>46000</v>
      </c>
      <c r="F115" s="7">
        <f t="shared" si="18"/>
        <v>47380</v>
      </c>
      <c r="G115" s="7">
        <f t="shared" si="19"/>
        <v>48760</v>
      </c>
      <c r="H115" s="7">
        <f t="shared" si="20"/>
        <v>50140.000000000007</v>
      </c>
      <c r="I115" s="7">
        <f t="shared" si="21"/>
        <v>51520.000000000007</v>
      </c>
      <c r="J115" s="6">
        <f t="shared" si="22"/>
        <v>52899.999999999993</v>
      </c>
      <c r="K115" s="21">
        <f t="shared" si="23"/>
        <v>74059.999999999985</v>
      </c>
    </row>
    <row r="116" spans="1:11" s="3" customFormat="1">
      <c r="A116" s="23">
        <v>2231</v>
      </c>
      <c r="B116" s="24" t="s">
        <v>229</v>
      </c>
      <c r="C116" s="20" t="s">
        <v>110</v>
      </c>
      <c r="D116" s="20"/>
      <c r="E116" s="43">
        <v>31200</v>
      </c>
      <c r="F116" s="7">
        <f t="shared" si="18"/>
        <v>32136</v>
      </c>
      <c r="G116" s="7">
        <f t="shared" si="19"/>
        <v>33072</v>
      </c>
      <c r="H116" s="7">
        <f t="shared" si="20"/>
        <v>34008</v>
      </c>
      <c r="I116" s="7">
        <f t="shared" si="21"/>
        <v>34944</v>
      </c>
      <c r="J116" s="6">
        <f t="shared" si="22"/>
        <v>35880</v>
      </c>
      <c r="K116" s="21">
        <f t="shared" si="23"/>
        <v>50232</v>
      </c>
    </row>
    <row r="117" spans="1:11" s="3" customFormat="1">
      <c r="A117" s="23" t="s">
        <v>224</v>
      </c>
      <c r="B117" s="25" t="s">
        <v>230</v>
      </c>
      <c r="C117" s="20" t="s">
        <v>110</v>
      </c>
      <c r="D117" s="20"/>
      <c r="E117" s="45">
        <v>34000</v>
      </c>
      <c r="F117" s="17">
        <f t="shared" si="18"/>
        <v>35020</v>
      </c>
      <c r="G117" s="17">
        <f t="shared" si="19"/>
        <v>36040</v>
      </c>
      <c r="H117" s="17">
        <f t="shared" si="20"/>
        <v>37060</v>
      </c>
      <c r="I117" s="17">
        <f t="shared" si="21"/>
        <v>38080</v>
      </c>
      <c r="J117" s="17">
        <f t="shared" si="22"/>
        <v>39100</v>
      </c>
      <c r="K117" s="34">
        <f t="shared" si="23"/>
        <v>54740</v>
      </c>
    </row>
    <row r="118" spans="1:11" s="3" customFormat="1">
      <c r="A118" s="18">
        <v>2586</v>
      </c>
      <c r="B118" s="22" t="s">
        <v>11</v>
      </c>
      <c r="C118" s="20" t="s">
        <v>110</v>
      </c>
      <c r="D118" s="20"/>
      <c r="E118" s="43">
        <v>31600</v>
      </c>
      <c r="F118" s="7">
        <f t="shared" si="18"/>
        <v>32548</v>
      </c>
      <c r="G118" s="7">
        <f t="shared" si="19"/>
        <v>33496</v>
      </c>
      <c r="H118" s="7">
        <f t="shared" si="20"/>
        <v>34444</v>
      </c>
      <c r="I118" s="7">
        <f t="shared" si="21"/>
        <v>35392</v>
      </c>
      <c r="J118" s="6">
        <f t="shared" si="22"/>
        <v>36340</v>
      </c>
      <c r="K118" s="21">
        <f t="shared" si="23"/>
        <v>50876</v>
      </c>
    </row>
    <row r="119" spans="1:11" s="3" customFormat="1">
      <c r="A119" s="18">
        <v>2031</v>
      </c>
      <c r="B119" s="19" t="s">
        <v>124</v>
      </c>
      <c r="C119" s="20" t="s">
        <v>111</v>
      </c>
      <c r="D119" s="20"/>
      <c r="E119" s="43">
        <v>46000</v>
      </c>
      <c r="F119" s="7">
        <f t="shared" si="18"/>
        <v>47380</v>
      </c>
      <c r="G119" s="7">
        <f t="shared" si="19"/>
        <v>48760</v>
      </c>
      <c r="H119" s="7">
        <f t="shared" si="20"/>
        <v>50140.000000000007</v>
      </c>
      <c r="I119" s="7">
        <f t="shared" si="21"/>
        <v>51520.000000000007</v>
      </c>
      <c r="J119" s="6">
        <f t="shared" si="22"/>
        <v>52899.999999999993</v>
      </c>
      <c r="K119" s="21">
        <f t="shared" si="23"/>
        <v>74059.999999999985</v>
      </c>
    </row>
    <row r="120" spans="1:11" s="3" customFormat="1">
      <c r="A120" s="18">
        <v>2287</v>
      </c>
      <c r="B120" s="19" t="s">
        <v>231</v>
      </c>
      <c r="C120" s="20" t="s">
        <v>110</v>
      </c>
      <c r="D120" s="20"/>
      <c r="E120" s="44">
        <v>14560</v>
      </c>
      <c r="F120" s="7">
        <f t="shared" si="18"/>
        <v>14996.800000000001</v>
      </c>
      <c r="G120" s="7">
        <f t="shared" si="19"/>
        <v>15433.6</v>
      </c>
      <c r="H120" s="7">
        <f t="shared" si="20"/>
        <v>15870.400000000001</v>
      </c>
      <c r="I120" s="7">
        <f t="shared" si="21"/>
        <v>16307.2</v>
      </c>
      <c r="J120" s="6">
        <f t="shared" si="22"/>
        <v>16744</v>
      </c>
      <c r="K120" s="21">
        <f t="shared" si="23"/>
        <v>23441.599999999999</v>
      </c>
    </row>
    <row r="121" spans="1:11" s="3" customFormat="1">
      <c r="A121" s="18">
        <v>2740</v>
      </c>
      <c r="B121" s="22" t="s">
        <v>12</v>
      </c>
      <c r="C121" s="20" t="s">
        <v>110</v>
      </c>
      <c r="D121" s="20"/>
      <c r="E121" s="43">
        <v>31200</v>
      </c>
      <c r="F121" s="7">
        <f t="shared" si="18"/>
        <v>32136</v>
      </c>
      <c r="G121" s="7">
        <f t="shared" si="19"/>
        <v>33072</v>
      </c>
      <c r="H121" s="7">
        <f t="shared" si="20"/>
        <v>34008</v>
      </c>
      <c r="I121" s="7">
        <f t="shared" si="21"/>
        <v>34944</v>
      </c>
      <c r="J121" s="6">
        <f t="shared" si="22"/>
        <v>35880</v>
      </c>
      <c r="K121" s="21">
        <f t="shared" si="23"/>
        <v>50232</v>
      </c>
    </row>
    <row r="122" spans="1:11" s="3" customFormat="1">
      <c r="A122" s="18">
        <v>2141</v>
      </c>
      <c r="B122" s="19" t="s">
        <v>156</v>
      </c>
      <c r="C122" s="20" t="s">
        <v>111</v>
      </c>
      <c r="D122" s="20"/>
      <c r="E122" s="43">
        <v>67000</v>
      </c>
      <c r="F122" s="7">
        <f t="shared" si="18"/>
        <v>69010</v>
      </c>
      <c r="G122" s="7">
        <f t="shared" si="19"/>
        <v>71020</v>
      </c>
      <c r="H122" s="7">
        <f t="shared" si="20"/>
        <v>73030</v>
      </c>
      <c r="I122" s="7">
        <f t="shared" si="21"/>
        <v>75040</v>
      </c>
      <c r="J122" s="6">
        <f t="shared" si="22"/>
        <v>77050</v>
      </c>
      <c r="K122" s="21">
        <f t="shared" si="23"/>
        <v>107870</v>
      </c>
    </row>
    <row r="123" spans="1:11" s="3" customFormat="1">
      <c r="A123" s="18">
        <v>2043</v>
      </c>
      <c r="B123" s="19" t="s">
        <v>183</v>
      </c>
      <c r="C123" s="20" t="s">
        <v>111</v>
      </c>
      <c r="D123" s="20"/>
      <c r="E123" s="43">
        <v>51000</v>
      </c>
      <c r="F123" s="7">
        <f t="shared" si="18"/>
        <v>52530</v>
      </c>
      <c r="G123" s="7">
        <f t="shared" si="19"/>
        <v>54060</v>
      </c>
      <c r="H123" s="7">
        <f t="shared" si="20"/>
        <v>55590.000000000007</v>
      </c>
      <c r="I123" s="7">
        <f t="shared" si="21"/>
        <v>57120.000000000007</v>
      </c>
      <c r="J123" s="6">
        <f t="shared" si="22"/>
        <v>58649.999999999993</v>
      </c>
      <c r="K123" s="21">
        <f t="shared" si="23"/>
        <v>82109.999999999985</v>
      </c>
    </row>
    <row r="124" spans="1:11" s="3" customFormat="1">
      <c r="A124" s="18">
        <v>2308</v>
      </c>
      <c r="B124" s="22" t="s">
        <v>37</v>
      </c>
      <c r="C124" s="20" t="s">
        <v>110</v>
      </c>
      <c r="D124" s="20"/>
      <c r="E124" s="44">
        <v>38250</v>
      </c>
      <c r="F124" s="7">
        <f t="shared" si="18"/>
        <v>39397.5</v>
      </c>
      <c r="G124" s="7">
        <f t="shared" si="19"/>
        <v>40545</v>
      </c>
      <c r="H124" s="7">
        <f t="shared" si="20"/>
        <v>41692.5</v>
      </c>
      <c r="I124" s="7">
        <f t="shared" si="21"/>
        <v>42840.000000000007</v>
      </c>
      <c r="J124" s="6">
        <f t="shared" si="22"/>
        <v>43987.5</v>
      </c>
      <c r="K124" s="21">
        <f t="shared" si="23"/>
        <v>61582.499999999993</v>
      </c>
    </row>
    <row r="125" spans="1:11" s="3" customFormat="1">
      <c r="A125" s="18">
        <v>2156</v>
      </c>
      <c r="B125" s="19" t="s">
        <v>157</v>
      </c>
      <c r="C125" s="20" t="s">
        <v>111</v>
      </c>
      <c r="D125" s="20"/>
      <c r="E125" s="43">
        <v>72250</v>
      </c>
      <c r="F125" s="7">
        <f t="shared" si="18"/>
        <v>74417.5</v>
      </c>
      <c r="G125" s="7">
        <f t="shared" si="19"/>
        <v>76585</v>
      </c>
      <c r="H125" s="7">
        <f t="shared" si="20"/>
        <v>78752.5</v>
      </c>
      <c r="I125" s="7">
        <f t="shared" si="21"/>
        <v>80920.000000000015</v>
      </c>
      <c r="J125" s="6">
        <f t="shared" si="22"/>
        <v>83087.5</v>
      </c>
      <c r="K125" s="21">
        <f t="shared" si="23"/>
        <v>116322.49999999999</v>
      </c>
    </row>
    <row r="126" spans="1:11" s="3" customFormat="1">
      <c r="A126" s="23" t="s">
        <v>224</v>
      </c>
      <c r="B126" s="25" t="s">
        <v>232</v>
      </c>
      <c r="C126" s="20" t="s">
        <v>110</v>
      </c>
      <c r="D126" s="20"/>
      <c r="E126" s="43">
        <v>44408</v>
      </c>
      <c r="F126" s="7">
        <f t="shared" si="18"/>
        <v>45740.24</v>
      </c>
      <c r="G126" s="7">
        <f t="shared" si="19"/>
        <v>47072.480000000003</v>
      </c>
      <c r="H126" s="7">
        <f t="shared" si="20"/>
        <v>48404.72</v>
      </c>
      <c r="I126" s="7">
        <f t="shared" si="21"/>
        <v>49736.960000000006</v>
      </c>
      <c r="J126" s="6">
        <f t="shared" si="22"/>
        <v>51069.2</v>
      </c>
      <c r="K126" s="21">
        <f t="shared" si="23"/>
        <v>71496.87999999999</v>
      </c>
    </row>
    <row r="127" spans="1:11" s="3" customFormat="1">
      <c r="A127" s="18">
        <v>2071</v>
      </c>
      <c r="B127" s="19" t="s">
        <v>66</v>
      </c>
      <c r="C127" s="20" t="s">
        <v>111</v>
      </c>
      <c r="D127" s="20"/>
      <c r="E127" s="43">
        <v>50000</v>
      </c>
      <c r="F127" s="7">
        <f t="shared" si="18"/>
        <v>51500</v>
      </c>
      <c r="G127" s="7">
        <f t="shared" si="19"/>
        <v>53000</v>
      </c>
      <c r="H127" s="7">
        <f t="shared" si="20"/>
        <v>54500.000000000007</v>
      </c>
      <c r="I127" s="7">
        <f t="shared" si="21"/>
        <v>56000.000000000007</v>
      </c>
      <c r="J127" s="6">
        <f t="shared" si="22"/>
        <v>57499.999999999993</v>
      </c>
      <c r="K127" s="21">
        <f t="shared" si="23"/>
        <v>80499.999999999985</v>
      </c>
    </row>
    <row r="128" spans="1:11" s="3" customFormat="1">
      <c r="A128" s="18">
        <v>2566</v>
      </c>
      <c r="B128" s="22" t="s">
        <v>26</v>
      </c>
      <c r="C128" s="20" t="s">
        <v>110</v>
      </c>
      <c r="D128" s="20"/>
      <c r="E128" s="43">
        <v>36500</v>
      </c>
      <c r="F128" s="7">
        <f t="shared" si="18"/>
        <v>37595</v>
      </c>
      <c r="G128" s="7">
        <f t="shared" si="19"/>
        <v>38690</v>
      </c>
      <c r="H128" s="7">
        <f t="shared" si="20"/>
        <v>39785</v>
      </c>
      <c r="I128" s="7">
        <f t="shared" si="21"/>
        <v>40880.000000000007</v>
      </c>
      <c r="J128" s="6">
        <f t="shared" si="22"/>
        <v>41975</v>
      </c>
      <c r="K128" s="21">
        <f t="shared" si="23"/>
        <v>58764.999999999993</v>
      </c>
    </row>
    <row r="129" spans="1:11" s="3" customFormat="1">
      <c r="A129" s="18">
        <v>2014</v>
      </c>
      <c r="B129" s="19" t="s">
        <v>161</v>
      </c>
      <c r="C129" s="20" t="s">
        <v>110</v>
      </c>
      <c r="D129" s="20"/>
      <c r="E129" s="43">
        <v>48000</v>
      </c>
      <c r="F129" s="7">
        <f t="shared" si="18"/>
        <v>49440</v>
      </c>
      <c r="G129" s="7">
        <f t="shared" si="19"/>
        <v>50880</v>
      </c>
      <c r="H129" s="7">
        <f t="shared" si="20"/>
        <v>52320.000000000007</v>
      </c>
      <c r="I129" s="7">
        <f t="shared" si="21"/>
        <v>53760.000000000007</v>
      </c>
      <c r="J129" s="6">
        <f t="shared" si="22"/>
        <v>55199.999999999993</v>
      </c>
      <c r="K129" s="21">
        <f t="shared" si="23"/>
        <v>77279.999999999985</v>
      </c>
    </row>
    <row r="130" spans="1:11" s="3" customFormat="1">
      <c r="A130" s="23">
        <v>2517</v>
      </c>
      <c r="B130" s="25" t="s">
        <v>233</v>
      </c>
      <c r="C130" s="20" t="s">
        <v>110</v>
      </c>
      <c r="D130" s="20"/>
      <c r="E130" s="43">
        <v>38250</v>
      </c>
      <c r="F130" s="7">
        <f t="shared" si="18"/>
        <v>39397.5</v>
      </c>
      <c r="G130" s="7">
        <f t="shared" si="19"/>
        <v>40545</v>
      </c>
      <c r="H130" s="7">
        <f t="shared" si="20"/>
        <v>41692.5</v>
      </c>
      <c r="I130" s="7">
        <f t="shared" si="21"/>
        <v>42840.000000000007</v>
      </c>
      <c r="J130" s="6">
        <f t="shared" si="22"/>
        <v>43987.5</v>
      </c>
      <c r="K130" s="21">
        <f t="shared" si="23"/>
        <v>61582.499999999993</v>
      </c>
    </row>
    <row r="131" spans="1:11" s="3" customFormat="1">
      <c r="A131" s="18">
        <v>2264</v>
      </c>
      <c r="B131" s="19" t="s">
        <v>79</v>
      </c>
      <c r="C131" s="20" t="s">
        <v>111</v>
      </c>
      <c r="D131" s="20"/>
      <c r="E131" s="43">
        <v>50000</v>
      </c>
      <c r="F131" s="7">
        <f t="shared" si="18"/>
        <v>51500</v>
      </c>
      <c r="G131" s="7">
        <f t="shared" si="19"/>
        <v>53000</v>
      </c>
      <c r="H131" s="7">
        <f t="shared" si="20"/>
        <v>54500.000000000007</v>
      </c>
      <c r="I131" s="7">
        <f t="shared" si="21"/>
        <v>56000.000000000007</v>
      </c>
      <c r="J131" s="6">
        <f t="shared" si="22"/>
        <v>57499.999999999993</v>
      </c>
      <c r="K131" s="21">
        <f t="shared" si="23"/>
        <v>80499.999999999985</v>
      </c>
    </row>
    <row r="132" spans="1:11" s="3" customFormat="1">
      <c r="A132" s="18">
        <v>2516</v>
      </c>
      <c r="B132" s="19" t="s">
        <v>189</v>
      </c>
      <c r="C132" s="20" t="s">
        <v>110</v>
      </c>
      <c r="D132" s="20"/>
      <c r="E132" s="43">
        <v>31600</v>
      </c>
      <c r="F132" s="7">
        <f t="shared" si="18"/>
        <v>32548</v>
      </c>
      <c r="G132" s="7">
        <f t="shared" si="19"/>
        <v>33496</v>
      </c>
      <c r="H132" s="7">
        <f t="shared" si="20"/>
        <v>34444</v>
      </c>
      <c r="I132" s="7">
        <f t="shared" si="21"/>
        <v>35392</v>
      </c>
      <c r="J132" s="6">
        <f t="shared" si="22"/>
        <v>36340</v>
      </c>
      <c r="K132" s="21">
        <f t="shared" si="23"/>
        <v>50876</v>
      </c>
    </row>
    <row r="133" spans="1:11" s="3" customFormat="1">
      <c r="A133" s="18">
        <v>2309</v>
      </c>
      <c r="B133" s="19" t="s">
        <v>148</v>
      </c>
      <c r="C133" s="20" t="s">
        <v>110</v>
      </c>
      <c r="D133" s="20"/>
      <c r="E133" s="43">
        <v>34694</v>
      </c>
      <c r="F133" s="7">
        <f t="shared" si="18"/>
        <v>35734.82</v>
      </c>
      <c r="G133" s="7">
        <f t="shared" si="19"/>
        <v>36775.64</v>
      </c>
      <c r="H133" s="7">
        <f t="shared" si="20"/>
        <v>37816.460000000006</v>
      </c>
      <c r="I133" s="7">
        <f t="shared" si="21"/>
        <v>38857.280000000006</v>
      </c>
      <c r="J133" s="6">
        <f t="shared" si="22"/>
        <v>39898.1</v>
      </c>
      <c r="K133" s="21">
        <f t="shared" si="23"/>
        <v>55857.34</v>
      </c>
    </row>
    <row r="134" spans="1:11" s="3" customFormat="1">
      <c r="A134" s="18">
        <v>2502</v>
      </c>
      <c r="B134" s="19" t="s">
        <v>170</v>
      </c>
      <c r="C134" s="20" t="s">
        <v>110</v>
      </c>
      <c r="D134" s="20"/>
      <c r="E134" s="43">
        <v>38250</v>
      </c>
      <c r="F134" s="7">
        <f t="shared" ref="F134:F165" si="24">E134*1.03</f>
        <v>39397.5</v>
      </c>
      <c r="G134" s="7">
        <f t="shared" ref="G134:G165" si="25">E134*1.06</f>
        <v>40545</v>
      </c>
      <c r="H134" s="7">
        <f t="shared" ref="H134:H165" si="26">E134*1.09</f>
        <v>41692.5</v>
      </c>
      <c r="I134" s="7">
        <f t="shared" ref="I134:I165" si="27">E134*1.12</f>
        <v>42840.000000000007</v>
      </c>
      <c r="J134" s="6">
        <f t="shared" ref="J134:J165" si="28">E134*1.15</f>
        <v>43987.5</v>
      </c>
      <c r="K134" s="21">
        <f t="shared" ref="K134:K165" si="29">J134*1.4</f>
        <v>61582.499999999993</v>
      </c>
    </row>
    <row r="135" spans="1:11" s="3" customFormat="1">
      <c r="A135" s="18">
        <v>2482</v>
      </c>
      <c r="B135" s="19" t="s">
        <v>200</v>
      </c>
      <c r="C135" s="20" t="s">
        <v>111</v>
      </c>
      <c r="D135" s="20"/>
      <c r="E135" s="45">
        <v>49000</v>
      </c>
      <c r="F135" s="17">
        <f t="shared" si="24"/>
        <v>50470</v>
      </c>
      <c r="G135" s="17">
        <f t="shared" si="25"/>
        <v>51940</v>
      </c>
      <c r="H135" s="17">
        <f t="shared" si="26"/>
        <v>53410.000000000007</v>
      </c>
      <c r="I135" s="17">
        <f t="shared" si="27"/>
        <v>54880.000000000007</v>
      </c>
      <c r="J135" s="17">
        <f t="shared" si="28"/>
        <v>56349.999999999993</v>
      </c>
      <c r="K135" s="34">
        <f t="shared" si="29"/>
        <v>78889.999999999985</v>
      </c>
    </row>
    <row r="136" spans="1:11" s="3" customFormat="1">
      <c r="A136" s="18">
        <v>2499</v>
      </c>
      <c r="B136" s="19" t="s">
        <v>201</v>
      </c>
      <c r="C136" s="20" t="s">
        <v>111</v>
      </c>
      <c r="D136" s="20"/>
      <c r="E136" s="43">
        <v>51272</v>
      </c>
      <c r="F136" s="7">
        <f t="shared" si="24"/>
        <v>52810.16</v>
      </c>
      <c r="G136" s="7">
        <f t="shared" si="25"/>
        <v>54348.32</v>
      </c>
      <c r="H136" s="7">
        <f t="shared" si="26"/>
        <v>55886.48</v>
      </c>
      <c r="I136" s="7">
        <f t="shared" si="27"/>
        <v>57424.640000000007</v>
      </c>
      <c r="J136" s="6">
        <f t="shared" si="28"/>
        <v>58962.799999999996</v>
      </c>
      <c r="K136" s="21">
        <f t="shared" si="29"/>
        <v>82547.919999999984</v>
      </c>
    </row>
    <row r="137" spans="1:11" s="3" customFormat="1">
      <c r="A137" s="18">
        <v>2806</v>
      </c>
      <c r="B137" s="22" t="s">
        <v>13</v>
      </c>
      <c r="C137" s="20" t="s">
        <v>110</v>
      </c>
      <c r="D137" s="20"/>
      <c r="E137" s="44">
        <v>34694</v>
      </c>
      <c r="F137" s="7">
        <f t="shared" si="24"/>
        <v>35734.82</v>
      </c>
      <c r="G137" s="7">
        <f t="shared" si="25"/>
        <v>36775.64</v>
      </c>
      <c r="H137" s="7">
        <f t="shared" si="26"/>
        <v>37816.460000000006</v>
      </c>
      <c r="I137" s="7">
        <f t="shared" si="27"/>
        <v>38857.280000000006</v>
      </c>
      <c r="J137" s="6">
        <f t="shared" si="28"/>
        <v>39898.1</v>
      </c>
      <c r="K137" s="21">
        <f t="shared" si="29"/>
        <v>55857.34</v>
      </c>
    </row>
    <row r="138" spans="1:11" s="3" customFormat="1">
      <c r="A138" s="18">
        <v>2453</v>
      </c>
      <c r="B138" s="19" t="s">
        <v>67</v>
      </c>
      <c r="C138" s="20" t="s">
        <v>111</v>
      </c>
      <c r="D138" s="20"/>
      <c r="E138" s="45">
        <v>49000</v>
      </c>
      <c r="F138" s="17">
        <f t="shared" si="24"/>
        <v>50470</v>
      </c>
      <c r="G138" s="17">
        <f t="shared" si="25"/>
        <v>51940</v>
      </c>
      <c r="H138" s="17">
        <f t="shared" si="26"/>
        <v>53410.000000000007</v>
      </c>
      <c r="I138" s="17">
        <f t="shared" si="27"/>
        <v>54880.000000000007</v>
      </c>
      <c r="J138" s="17">
        <f t="shared" si="28"/>
        <v>56349.999999999993</v>
      </c>
      <c r="K138" s="34">
        <f t="shared" si="29"/>
        <v>78889.999999999985</v>
      </c>
    </row>
    <row r="139" spans="1:11" s="3" customFormat="1">
      <c r="A139" s="23">
        <v>2230</v>
      </c>
      <c r="B139" s="24" t="s">
        <v>235</v>
      </c>
      <c r="C139" s="20" t="s">
        <v>110</v>
      </c>
      <c r="D139" s="20"/>
      <c r="E139" s="44">
        <v>32500</v>
      </c>
      <c r="F139" s="7">
        <f t="shared" si="24"/>
        <v>33475</v>
      </c>
      <c r="G139" s="7">
        <f t="shared" si="25"/>
        <v>34450</v>
      </c>
      <c r="H139" s="7">
        <f t="shared" si="26"/>
        <v>35425</v>
      </c>
      <c r="I139" s="7">
        <f t="shared" si="27"/>
        <v>36400</v>
      </c>
      <c r="J139" s="6">
        <f t="shared" si="28"/>
        <v>37375</v>
      </c>
      <c r="K139" s="21">
        <f t="shared" si="29"/>
        <v>52325</v>
      </c>
    </row>
    <row r="140" spans="1:11" s="3" customFormat="1">
      <c r="A140" s="23">
        <v>2283</v>
      </c>
      <c r="B140" s="24" t="s">
        <v>236</v>
      </c>
      <c r="C140" s="20" t="s">
        <v>110</v>
      </c>
      <c r="D140" s="20"/>
      <c r="E140" s="43">
        <v>34694</v>
      </c>
      <c r="F140" s="7">
        <f t="shared" si="24"/>
        <v>35734.82</v>
      </c>
      <c r="G140" s="7">
        <f t="shared" si="25"/>
        <v>36775.64</v>
      </c>
      <c r="H140" s="7">
        <f t="shared" si="26"/>
        <v>37816.460000000006</v>
      </c>
      <c r="I140" s="7">
        <f t="shared" si="27"/>
        <v>38857.280000000006</v>
      </c>
      <c r="J140" s="6">
        <f t="shared" si="28"/>
        <v>39898.1</v>
      </c>
      <c r="K140" s="21">
        <f t="shared" si="29"/>
        <v>55857.34</v>
      </c>
    </row>
    <row r="141" spans="1:11" s="3" customFormat="1">
      <c r="A141" s="23" t="s">
        <v>224</v>
      </c>
      <c r="B141" s="25" t="s">
        <v>237</v>
      </c>
      <c r="C141" s="20"/>
      <c r="D141" s="20"/>
      <c r="E141" s="45">
        <v>36000</v>
      </c>
      <c r="F141" s="17">
        <f t="shared" si="24"/>
        <v>37080</v>
      </c>
      <c r="G141" s="17">
        <f t="shared" si="25"/>
        <v>38160</v>
      </c>
      <c r="H141" s="17">
        <f t="shared" si="26"/>
        <v>39240</v>
      </c>
      <c r="I141" s="17">
        <f t="shared" si="27"/>
        <v>40320.000000000007</v>
      </c>
      <c r="J141" s="17">
        <f t="shared" si="28"/>
        <v>41400</v>
      </c>
      <c r="K141" s="34">
        <f t="shared" si="29"/>
        <v>57959.999999999993</v>
      </c>
    </row>
    <row r="142" spans="1:11" s="3" customFormat="1">
      <c r="A142" s="18">
        <v>2254</v>
      </c>
      <c r="B142" s="19" t="s">
        <v>185</v>
      </c>
      <c r="C142" s="20" t="s">
        <v>110</v>
      </c>
      <c r="D142" s="20"/>
      <c r="E142" s="43">
        <v>44408</v>
      </c>
      <c r="F142" s="7">
        <f t="shared" si="24"/>
        <v>45740.24</v>
      </c>
      <c r="G142" s="7">
        <f t="shared" si="25"/>
        <v>47072.480000000003</v>
      </c>
      <c r="H142" s="7">
        <f t="shared" si="26"/>
        <v>48404.72</v>
      </c>
      <c r="I142" s="7">
        <f t="shared" si="27"/>
        <v>49736.960000000006</v>
      </c>
      <c r="J142" s="6">
        <f t="shared" si="28"/>
        <v>51069.2</v>
      </c>
      <c r="K142" s="21">
        <f t="shared" si="29"/>
        <v>71496.87999999999</v>
      </c>
    </row>
    <row r="143" spans="1:11" s="3" customFormat="1">
      <c r="A143" s="18">
        <v>2048</v>
      </c>
      <c r="B143" s="19" t="s">
        <v>130</v>
      </c>
      <c r="C143" s="20" t="s">
        <v>111</v>
      </c>
      <c r="D143" s="20"/>
      <c r="E143" s="45">
        <v>49000</v>
      </c>
      <c r="F143" s="17">
        <f t="shared" si="24"/>
        <v>50470</v>
      </c>
      <c r="G143" s="17">
        <f t="shared" si="25"/>
        <v>51940</v>
      </c>
      <c r="H143" s="17">
        <f t="shared" si="26"/>
        <v>53410.000000000007</v>
      </c>
      <c r="I143" s="17">
        <f t="shared" si="27"/>
        <v>54880.000000000007</v>
      </c>
      <c r="J143" s="17">
        <f t="shared" si="28"/>
        <v>56349.999999999993</v>
      </c>
      <c r="K143" s="34">
        <f t="shared" si="29"/>
        <v>78889.999999999985</v>
      </c>
    </row>
    <row r="144" spans="1:11" s="3" customFormat="1">
      <c r="A144" s="18">
        <v>2505</v>
      </c>
      <c r="B144" s="22" t="s">
        <v>7</v>
      </c>
      <c r="C144" s="20" t="s">
        <v>110</v>
      </c>
      <c r="D144" s="20"/>
      <c r="E144" s="43">
        <v>31200</v>
      </c>
      <c r="F144" s="7">
        <f t="shared" si="24"/>
        <v>32136</v>
      </c>
      <c r="G144" s="7">
        <f t="shared" si="25"/>
        <v>33072</v>
      </c>
      <c r="H144" s="7">
        <f t="shared" si="26"/>
        <v>34008</v>
      </c>
      <c r="I144" s="7">
        <f t="shared" si="27"/>
        <v>34944</v>
      </c>
      <c r="J144" s="6">
        <f t="shared" si="28"/>
        <v>35880</v>
      </c>
      <c r="K144" s="21">
        <f t="shared" si="29"/>
        <v>50232</v>
      </c>
    </row>
    <row r="145" spans="1:11" s="3" customFormat="1">
      <c r="A145" s="18">
        <v>2549</v>
      </c>
      <c r="B145" s="19" t="s">
        <v>164</v>
      </c>
      <c r="C145" s="20" t="s">
        <v>111</v>
      </c>
      <c r="D145" s="20"/>
      <c r="E145" s="43">
        <v>68848</v>
      </c>
      <c r="F145" s="7">
        <f t="shared" si="24"/>
        <v>70913.440000000002</v>
      </c>
      <c r="G145" s="7">
        <f t="shared" si="25"/>
        <v>72978.880000000005</v>
      </c>
      <c r="H145" s="7">
        <f t="shared" si="26"/>
        <v>75044.320000000007</v>
      </c>
      <c r="I145" s="7">
        <f t="shared" si="27"/>
        <v>77109.760000000009</v>
      </c>
      <c r="J145" s="6">
        <f t="shared" si="28"/>
        <v>79175.199999999997</v>
      </c>
      <c r="K145" s="21">
        <f t="shared" si="29"/>
        <v>110845.27999999998</v>
      </c>
    </row>
    <row r="146" spans="1:11" s="3" customFormat="1">
      <c r="A146" s="23">
        <v>2643</v>
      </c>
      <c r="B146" s="24" t="s">
        <v>242</v>
      </c>
      <c r="C146" s="20" t="s">
        <v>110</v>
      </c>
      <c r="D146" s="20"/>
      <c r="E146" s="43">
        <v>45000</v>
      </c>
      <c r="F146" s="7">
        <f t="shared" si="24"/>
        <v>46350</v>
      </c>
      <c r="G146" s="7">
        <f t="shared" si="25"/>
        <v>47700</v>
      </c>
      <c r="H146" s="7">
        <f t="shared" si="26"/>
        <v>49050</v>
      </c>
      <c r="I146" s="7">
        <f t="shared" si="27"/>
        <v>50400.000000000007</v>
      </c>
      <c r="J146" s="6">
        <f t="shared" si="28"/>
        <v>51749.999999999993</v>
      </c>
      <c r="K146" s="21">
        <f t="shared" si="29"/>
        <v>72449.999999999985</v>
      </c>
    </row>
    <row r="147" spans="1:11" s="3" customFormat="1">
      <c r="A147" s="23">
        <v>2005</v>
      </c>
      <c r="B147" s="24" t="s">
        <v>5</v>
      </c>
      <c r="C147" s="20" t="s">
        <v>110</v>
      </c>
      <c r="D147" s="20"/>
      <c r="E147" s="43">
        <v>26000</v>
      </c>
      <c r="F147" s="7">
        <f t="shared" si="24"/>
        <v>26780</v>
      </c>
      <c r="G147" s="7">
        <f t="shared" si="25"/>
        <v>27560</v>
      </c>
      <c r="H147" s="7">
        <f t="shared" si="26"/>
        <v>28340.000000000004</v>
      </c>
      <c r="I147" s="7">
        <f t="shared" si="27"/>
        <v>29120.000000000004</v>
      </c>
      <c r="J147" s="6">
        <f t="shared" si="28"/>
        <v>29899.999999999996</v>
      </c>
      <c r="K147" s="21">
        <f t="shared" si="29"/>
        <v>41859.999999999993</v>
      </c>
    </row>
    <row r="148" spans="1:11" s="3" customFormat="1">
      <c r="A148" s="18">
        <v>2026</v>
      </c>
      <c r="B148" s="22" t="s">
        <v>27</v>
      </c>
      <c r="C148" s="20" t="s">
        <v>110</v>
      </c>
      <c r="D148" s="20"/>
      <c r="E148" s="43">
        <v>36000</v>
      </c>
      <c r="F148" s="7">
        <f t="shared" si="24"/>
        <v>37080</v>
      </c>
      <c r="G148" s="7">
        <f t="shared" si="25"/>
        <v>38160</v>
      </c>
      <c r="H148" s="7">
        <f t="shared" si="26"/>
        <v>39240</v>
      </c>
      <c r="I148" s="7">
        <f t="shared" si="27"/>
        <v>40320.000000000007</v>
      </c>
      <c r="J148" s="6">
        <f t="shared" si="28"/>
        <v>41400</v>
      </c>
      <c r="K148" s="21">
        <f t="shared" si="29"/>
        <v>57959.999999999993</v>
      </c>
    </row>
    <row r="149" spans="1:11" s="3" customFormat="1">
      <c r="A149" s="18">
        <v>2263</v>
      </c>
      <c r="B149" s="19" t="s">
        <v>80</v>
      </c>
      <c r="C149" s="20" t="s">
        <v>111</v>
      </c>
      <c r="D149" s="20"/>
      <c r="E149" s="43">
        <v>54000</v>
      </c>
      <c r="F149" s="7">
        <f t="shared" si="24"/>
        <v>55620</v>
      </c>
      <c r="G149" s="7">
        <f t="shared" si="25"/>
        <v>57240</v>
      </c>
      <c r="H149" s="7">
        <f t="shared" si="26"/>
        <v>58860.000000000007</v>
      </c>
      <c r="I149" s="7">
        <f t="shared" si="27"/>
        <v>60480.000000000007</v>
      </c>
      <c r="J149" s="6">
        <f t="shared" si="28"/>
        <v>62099.999999999993</v>
      </c>
      <c r="K149" s="21">
        <f t="shared" si="29"/>
        <v>86939.999999999985</v>
      </c>
    </row>
    <row r="150" spans="1:11" s="3" customFormat="1">
      <c r="A150" s="23">
        <v>2025</v>
      </c>
      <c r="B150" s="24" t="s">
        <v>238</v>
      </c>
      <c r="C150" s="20" t="s">
        <v>110</v>
      </c>
      <c r="D150" s="20"/>
      <c r="E150" s="43">
        <v>50000</v>
      </c>
      <c r="F150" s="7">
        <f t="shared" si="24"/>
        <v>51500</v>
      </c>
      <c r="G150" s="7">
        <f t="shared" si="25"/>
        <v>53000</v>
      </c>
      <c r="H150" s="7">
        <f t="shared" si="26"/>
        <v>54500.000000000007</v>
      </c>
      <c r="I150" s="7">
        <f t="shared" si="27"/>
        <v>56000.000000000007</v>
      </c>
      <c r="J150" s="6">
        <f t="shared" si="28"/>
        <v>57499.999999999993</v>
      </c>
      <c r="K150" s="21">
        <f t="shared" si="29"/>
        <v>80499.999999999985</v>
      </c>
    </row>
    <row r="151" spans="1:11" s="3" customFormat="1">
      <c r="A151" s="18">
        <v>2741</v>
      </c>
      <c r="B151" s="22" t="s">
        <v>21</v>
      </c>
      <c r="C151" s="20" t="s">
        <v>110</v>
      </c>
      <c r="D151" s="20"/>
      <c r="E151" s="43">
        <v>35000</v>
      </c>
      <c r="F151" s="7">
        <f t="shared" si="24"/>
        <v>36050</v>
      </c>
      <c r="G151" s="7">
        <f t="shared" si="25"/>
        <v>37100</v>
      </c>
      <c r="H151" s="7">
        <f t="shared" si="26"/>
        <v>38150</v>
      </c>
      <c r="I151" s="7">
        <f t="shared" si="27"/>
        <v>39200.000000000007</v>
      </c>
      <c r="J151" s="6">
        <f t="shared" si="28"/>
        <v>40250</v>
      </c>
      <c r="K151" s="21">
        <f t="shared" si="29"/>
        <v>56350</v>
      </c>
    </row>
    <row r="152" spans="1:11" s="3" customFormat="1">
      <c r="A152" s="18">
        <v>2479</v>
      </c>
      <c r="B152" s="19" t="s">
        <v>122</v>
      </c>
      <c r="C152" s="20" t="s">
        <v>111</v>
      </c>
      <c r="D152" s="20"/>
      <c r="E152" s="43">
        <v>56500</v>
      </c>
      <c r="F152" s="7">
        <f t="shared" si="24"/>
        <v>58195</v>
      </c>
      <c r="G152" s="7">
        <f t="shared" si="25"/>
        <v>59890</v>
      </c>
      <c r="H152" s="7">
        <f t="shared" si="26"/>
        <v>61585.000000000007</v>
      </c>
      <c r="I152" s="7">
        <f t="shared" si="27"/>
        <v>63280.000000000007</v>
      </c>
      <c r="J152" s="6">
        <f t="shared" si="28"/>
        <v>64974.999999999993</v>
      </c>
      <c r="K152" s="21">
        <f t="shared" si="29"/>
        <v>90964.999999999985</v>
      </c>
    </row>
    <row r="153" spans="1:11" s="3" customFormat="1">
      <c r="A153" s="18">
        <v>2493</v>
      </c>
      <c r="B153" s="22" t="s">
        <v>29</v>
      </c>
      <c r="C153" s="20" t="s">
        <v>110</v>
      </c>
      <c r="D153" s="20"/>
      <c r="E153" s="43">
        <v>40800</v>
      </c>
      <c r="F153" s="7">
        <f t="shared" si="24"/>
        <v>42024</v>
      </c>
      <c r="G153" s="7">
        <f t="shared" si="25"/>
        <v>43248</v>
      </c>
      <c r="H153" s="7">
        <f t="shared" si="26"/>
        <v>44472</v>
      </c>
      <c r="I153" s="7">
        <f t="shared" si="27"/>
        <v>45696.000000000007</v>
      </c>
      <c r="J153" s="6">
        <f t="shared" si="28"/>
        <v>46920</v>
      </c>
      <c r="K153" s="21">
        <f t="shared" si="29"/>
        <v>65688</v>
      </c>
    </row>
    <row r="154" spans="1:11" s="3" customFormat="1">
      <c r="A154" s="18">
        <v>2271</v>
      </c>
      <c r="B154" s="19" t="s">
        <v>135</v>
      </c>
      <c r="C154" s="20" t="s">
        <v>111</v>
      </c>
      <c r="D154" s="20"/>
      <c r="E154" s="43">
        <v>54000</v>
      </c>
      <c r="F154" s="7">
        <f t="shared" si="24"/>
        <v>55620</v>
      </c>
      <c r="G154" s="7">
        <f t="shared" si="25"/>
        <v>57240</v>
      </c>
      <c r="H154" s="7">
        <f t="shared" si="26"/>
        <v>58860.000000000007</v>
      </c>
      <c r="I154" s="7">
        <f t="shared" si="27"/>
        <v>60480.000000000007</v>
      </c>
      <c r="J154" s="6">
        <f t="shared" si="28"/>
        <v>62099.999999999993</v>
      </c>
      <c r="K154" s="21">
        <f t="shared" si="29"/>
        <v>86939.999999999985</v>
      </c>
    </row>
    <row r="155" spans="1:11" s="3" customFormat="1">
      <c r="A155" s="18">
        <v>2646</v>
      </c>
      <c r="B155" s="22" t="s">
        <v>49</v>
      </c>
      <c r="C155" s="20" t="s">
        <v>110</v>
      </c>
      <c r="D155" s="20"/>
      <c r="E155" s="43">
        <v>49000</v>
      </c>
      <c r="F155" s="7">
        <f t="shared" si="24"/>
        <v>50470</v>
      </c>
      <c r="G155" s="7">
        <f t="shared" si="25"/>
        <v>51940</v>
      </c>
      <c r="H155" s="7">
        <f t="shared" si="26"/>
        <v>53410.000000000007</v>
      </c>
      <c r="I155" s="7">
        <f t="shared" si="27"/>
        <v>54880.000000000007</v>
      </c>
      <c r="J155" s="6">
        <f t="shared" si="28"/>
        <v>56349.999999999993</v>
      </c>
      <c r="K155" s="21">
        <f t="shared" si="29"/>
        <v>78889.999999999985</v>
      </c>
    </row>
    <row r="156" spans="1:11" s="3" customFormat="1">
      <c r="A156" s="18">
        <v>2078</v>
      </c>
      <c r="B156" s="19" t="s">
        <v>146</v>
      </c>
      <c r="C156" s="20" t="s">
        <v>111</v>
      </c>
      <c r="D156" s="20"/>
      <c r="E156" s="43">
        <v>49000</v>
      </c>
      <c r="F156" s="7">
        <f t="shared" si="24"/>
        <v>50470</v>
      </c>
      <c r="G156" s="7">
        <f t="shared" si="25"/>
        <v>51940</v>
      </c>
      <c r="H156" s="7">
        <f t="shared" si="26"/>
        <v>53410.000000000007</v>
      </c>
      <c r="I156" s="7">
        <f t="shared" si="27"/>
        <v>54880.000000000007</v>
      </c>
      <c r="J156" s="6">
        <f t="shared" si="28"/>
        <v>56349.999999999993</v>
      </c>
      <c r="K156" s="21">
        <f t="shared" si="29"/>
        <v>78889.999999999985</v>
      </c>
    </row>
    <row r="157" spans="1:11" s="3" customFormat="1">
      <c r="A157" s="18">
        <v>2547</v>
      </c>
      <c r="B157" s="19" t="s">
        <v>92</v>
      </c>
      <c r="C157" s="20" t="s">
        <v>111</v>
      </c>
      <c r="D157" s="20"/>
      <c r="E157" s="43">
        <v>72250</v>
      </c>
      <c r="F157" s="7">
        <f t="shared" si="24"/>
        <v>74417.5</v>
      </c>
      <c r="G157" s="7">
        <f t="shared" si="25"/>
        <v>76585</v>
      </c>
      <c r="H157" s="7">
        <f t="shared" si="26"/>
        <v>78752.5</v>
      </c>
      <c r="I157" s="7">
        <f t="shared" si="27"/>
        <v>80920.000000000015</v>
      </c>
      <c r="J157" s="6">
        <f t="shared" si="28"/>
        <v>83087.5</v>
      </c>
      <c r="K157" s="21">
        <f t="shared" si="29"/>
        <v>116322.49999999999</v>
      </c>
    </row>
    <row r="158" spans="1:11" s="3" customFormat="1">
      <c r="A158" s="18" t="s">
        <v>224</v>
      </c>
      <c r="B158" s="19" t="s">
        <v>239</v>
      </c>
      <c r="C158" s="20" t="s">
        <v>111</v>
      </c>
      <c r="D158" s="20"/>
      <c r="E158" s="45">
        <v>87000</v>
      </c>
      <c r="F158" s="17">
        <f t="shared" si="24"/>
        <v>89610</v>
      </c>
      <c r="G158" s="17">
        <f t="shared" si="25"/>
        <v>92220</v>
      </c>
      <c r="H158" s="17">
        <f t="shared" si="26"/>
        <v>94830</v>
      </c>
      <c r="I158" s="17">
        <f t="shared" si="27"/>
        <v>97440.000000000015</v>
      </c>
      <c r="J158" s="17">
        <f t="shared" si="28"/>
        <v>100049.99999999999</v>
      </c>
      <c r="K158" s="34">
        <f t="shared" si="29"/>
        <v>140069.99999999997</v>
      </c>
    </row>
    <row r="159" spans="1:11" s="3" customFormat="1">
      <c r="A159" s="18">
        <v>2257</v>
      </c>
      <c r="B159" s="22" t="s">
        <v>206</v>
      </c>
      <c r="C159" s="20" t="s">
        <v>111</v>
      </c>
      <c r="D159" s="20"/>
      <c r="E159" s="43">
        <v>50000</v>
      </c>
      <c r="F159" s="7">
        <f t="shared" si="24"/>
        <v>51500</v>
      </c>
      <c r="G159" s="7">
        <f t="shared" si="25"/>
        <v>53000</v>
      </c>
      <c r="H159" s="7">
        <f t="shared" si="26"/>
        <v>54500.000000000007</v>
      </c>
      <c r="I159" s="7">
        <f t="shared" si="27"/>
        <v>56000.000000000007</v>
      </c>
      <c r="J159" s="6">
        <f t="shared" si="28"/>
        <v>57499.999999999993</v>
      </c>
      <c r="K159" s="21">
        <f t="shared" si="29"/>
        <v>80499.999999999985</v>
      </c>
    </row>
    <row r="160" spans="1:11" s="3" customFormat="1">
      <c r="A160" s="18">
        <v>2132</v>
      </c>
      <c r="B160" s="22" t="s">
        <v>74</v>
      </c>
      <c r="C160" s="20" t="s">
        <v>111</v>
      </c>
      <c r="D160" s="20"/>
      <c r="E160" s="43">
        <v>54000</v>
      </c>
      <c r="F160" s="7">
        <f t="shared" si="24"/>
        <v>55620</v>
      </c>
      <c r="G160" s="7">
        <f t="shared" si="25"/>
        <v>57240</v>
      </c>
      <c r="H160" s="7">
        <f t="shared" si="26"/>
        <v>58860.000000000007</v>
      </c>
      <c r="I160" s="7">
        <f t="shared" si="27"/>
        <v>60480.000000000007</v>
      </c>
      <c r="J160" s="6">
        <f t="shared" si="28"/>
        <v>62099.999999999993</v>
      </c>
      <c r="K160" s="34">
        <f t="shared" si="29"/>
        <v>86939.999999999985</v>
      </c>
    </row>
    <row r="161" spans="1:11" s="3" customFormat="1">
      <c r="A161" s="18">
        <v>2466</v>
      </c>
      <c r="B161" s="22" t="s">
        <v>59</v>
      </c>
      <c r="C161" s="20" t="s">
        <v>110</v>
      </c>
      <c r="D161" s="20"/>
      <c r="E161" s="45">
        <v>47000</v>
      </c>
      <c r="F161" s="17">
        <f t="shared" si="24"/>
        <v>48410</v>
      </c>
      <c r="G161" s="17">
        <f t="shared" si="25"/>
        <v>49820</v>
      </c>
      <c r="H161" s="17">
        <f t="shared" si="26"/>
        <v>51230.000000000007</v>
      </c>
      <c r="I161" s="17">
        <f t="shared" si="27"/>
        <v>52640.000000000007</v>
      </c>
      <c r="J161" s="17">
        <f t="shared" si="28"/>
        <v>54049.999999999993</v>
      </c>
      <c r="K161" s="34">
        <f t="shared" si="29"/>
        <v>75669.999999999985</v>
      </c>
    </row>
    <row r="162" spans="1:11" s="3" customFormat="1">
      <c r="A162" s="18">
        <v>2451</v>
      </c>
      <c r="B162" s="22" t="s">
        <v>28</v>
      </c>
      <c r="C162" s="20" t="s">
        <v>110</v>
      </c>
      <c r="D162" s="20"/>
      <c r="E162" s="43">
        <v>38250</v>
      </c>
      <c r="F162" s="7">
        <f t="shared" si="24"/>
        <v>39397.5</v>
      </c>
      <c r="G162" s="7">
        <f t="shared" si="25"/>
        <v>40545</v>
      </c>
      <c r="H162" s="7">
        <f t="shared" si="26"/>
        <v>41692.5</v>
      </c>
      <c r="I162" s="7">
        <f t="shared" si="27"/>
        <v>42840.000000000007</v>
      </c>
      <c r="J162" s="6">
        <f t="shared" si="28"/>
        <v>43987.5</v>
      </c>
      <c r="K162" s="21">
        <f t="shared" si="29"/>
        <v>61582.499999999993</v>
      </c>
    </row>
    <row r="163" spans="1:11" s="3" customFormat="1">
      <c r="A163" s="18">
        <v>2452</v>
      </c>
      <c r="B163" s="22" t="s">
        <v>60</v>
      </c>
      <c r="C163" s="20" t="s">
        <v>110</v>
      </c>
      <c r="D163" s="20"/>
      <c r="E163" s="43">
        <v>46000</v>
      </c>
      <c r="F163" s="7">
        <f t="shared" si="24"/>
        <v>47380</v>
      </c>
      <c r="G163" s="7">
        <f t="shared" si="25"/>
        <v>48760</v>
      </c>
      <c r="H163" s="7">
        <f t="shared" si="26"/>
        <v>50140.000000000007</v>
      </c>
      <c r="I163" s="7">
        <f t="shared" si="27"/>
        <v>51520.000000000007</v>
      </c>
      <c r="J163" s="6">
        <f t="shared" si="28"/>
        <v>52899.999999999993</v>
      </c>
      <c r="K163" s="21">
        <f t="shared" si="29"/>
        <v>74059.999999999985</v>
      </c>
    </row>
    <row r="164" spans="1:11" s="3" customFormat="1">
      <c r="A164" s="18">
        <v>2458</v>
      </c>
      <c r="B164" s="19" t="s">
        <v>68</v>
      </c>
      <c r="C164" s="20" t="s">
        <v>110</v>
      </c>
      <c r="D164" s="20"/>
      <c r="E164" s="43">
        <v>49000</v>
      </c>
      <c r="F164" s="7">
        <f t="shared" si="24"/>
        <v>50470</v>
      </c>
      <c r="G164" s="7">
        <f t="shared" si="25"/>
        <v>51940</v>
      </c>
      <c r="H164" s="7">
        <f t="shared" si="26"/>
        <v>53410.000000000007</v>
      </c>
      <c r="I164" s="7">
        <f t="shared" si="27"/>
        <v>54880.000000000007</v>
      </c>
      <c r="J164" s="6">
        <f t="shared" si="28"/>
        <v>56349.999999999993</v>
      </c>
      <c r="K164" s="21">
        <f t="shared" si="29"/>
        <v>78889.999999999985</v>
      </c>
    </row>
    <row r="165" spans="1:11" s="3" customFormat="1">
      <c r="A165" s="18">
        <v>3002</v>
      </c>
      <c r="B165" s="19" t="s">
        <v>205</v>
      </c>
      <c r="C165" s="20" t="s">
        <v>111</v>
      </c>
      <c r="D165" s="20"/>
      <c r="E165" s="43">
        <v>50000</v>
      </c>
      <c r="F165" s="7">
        <f t="shared" si="24"/>
        <v>51500</v>
      </c>
      <c r="G165" s="7">
        <f t="shared" si="25"/>
        <v>53000</v>
      </c>
      <c r="H165" s="7">
        <f t="shared" si="26"/>
        <v>54500.000000000007</v>
      </c>
      <c r="I165" s="7">
        <f t="shared" si="27"/>
        <v>56000.000000000007</v>
      </c>
      <c r="J165" s="6">
        <f t="shared" si="28"/>
        <v>57499.999999999993</v>
      </c>
      <c r="K165" s="21">
        <f t="shared" si="29"/>
        <v>80499.999999999985</v>
      </c>
    </row>
    <row r="166" spans="1:11">
      <c r="A166" s="18">
        <v>2133</v>
      </c>
      <c r="B166" s="22" t="s">
        <v>125</v>
      </c>
      <c r="C166" s="20" t="s">
        <v>110</v>
      </c>
      <c r="D166" s="20"/>
      <c r="E166" s="43">
        <v>38250</v>
      </c>
      <c r="F166" s="7">
        <f t="shared" ref="F166:F196" si="30">E166*1.03</f>
        <v>39397.5</v>
      </c>
      <c r="G166" s="7">
        <f t="shared" ref="G166:G196" si="31">E166*1.06</f>
        <v>40545</v>
      </c>
      <c r="H166" s="7">
        <f t="shared" ref="H166:H196" si="32">E166*1.09</f>
        <v>41692.5</v>
      </c>
      <c r="I166" s="7">
        <f t="shared" ref="I166:I196" si="33">E166*1.12</f>
        <v>42840.000000000007</v>
      </c>
      <c r="J166" s="6">
        <f t="shared" ref="J166:J196" si="34">E166*1.15</f>
        <v>43987.5</v>
      </c>
      <c r="K166" s="21">
        <f t="shared" ref="K166:K196" si="35">J166*1.4</f>
        <v>61582.499999999993</v>
      </c>
    </row>
    <row r="167" spans="1:11" s="10" customFormat="1">
      <c r="A167" s="18">
        <v>2150</v>
      </c>
      <c r="B167" s="19" t="s">
        <v>171</v>
      </c>
      <c r="C167" s="20" t="s">
        <v>111</v>
      </c>
      <c r="D167" s="20"/>
      <c r="E167" s="43">
        <v>72250</v>
      </c>
      <c r="F167" s="7">
        <f t="shared" si="30"/>
        <v>74417.5</v>
      </c>
      <c r="G167" s="7">
        <f t="shared" si="31"/>
        <v>76585</v>
      </c>
      <c r="H167" s="7">
        <f t="shared" si="32"/>
        <v>78752.5</v>
      </c>
      <c r="I167" s="7">
        <f t="shared" si="33"/>
        <v>80920.000000000015</v>
      </c>
      <c r="J167" s="6">
        <f t="shared" si="34"/>
        <v>83087.5</v>
      </c>
      <c r="K167" s="21">
        <f t="shared" si="35"/>
        <v>116322.49999999999</v>
      </c>
    </row>
    <row r="168" spans="1:11">
      <c r="A168" s="18">
        <v>2154</v>
      </c>
      <c r="B168" s="19" t="s">
        <v>138</v>
      </c>
      <c r="C168" s="20" t="s">
        <v>111</v>
      </c>
      <c r="D168" s="20"/>
      <c r="E168" s="43">
        <v>72250</v>
      </c>
      <c r="F168" s="7">
        <f t="shared" si="30"/>
        <v>74417.5</v>
      </c>
      <c r="G168" s="7">
        <f t="shared" si="31"/>
        <v>76585</v>
      </c>
      <c r="H168" s="7">
        <f t="shared" si="32"/>
        <v>78752.5</v>
      </c>
      <c r="I168" s="7">
        <f t="shared" si="33"/>
        <v>80920.000000000015</v>
      </c>
      <c r="J168" s="6">
        <f t="shared" si="34"/>
        <v>83087.5</v>
      </c>
      <c r="K168" s="21">
        <f t="shared" si="35"/>
        <v>116322.49999999999</v>
      </c>
    </row>
    <row r="169" spans="1:11">
      <c r="A169" s="18">
        <v>2606</v>
      </c>
      <c r="B169" s="22" t="s">
        <v>9</v>
      </c>
      <c r="C169" s="20" t="s">
        <v>110</v>
      </c>
      <c r="D169" s="20"/>
      <c r="E169" s="43">
        <v>36000</v>
      </c>
      <c r="F169" s="7">
        <f t="shared" si="30"/>
        <v>37080</v>
      </c>
      <c r="G169" s="7">
        <f t="shared" si="31"/>
        <v>38160</v>
      </c>
      <c r="H169" s="7">
        <f t="shared" si="32"/>
        <v>39240</v>
      </c>
      <c r="I169" s="7">
        <f t="shared" si="33"/>
        <v>40320.000000000007</v>
      </c>
      <c r="J169" s="6">
        <f t="shared" si="34"/>
        <v>41400</v>
      </c>
      <c r="K169" s="21">
        <f t="shared" si="35"/>
        <v>57959.999999999993</v>
      </c>
    </row>
    <row r="170" spans="1:11">
      <c r="A170" s="18">
        <v>2468</v>
      </c>
      <c r="B170" s="22" t="s">
        <v>43</v>
      </c>
      <c r="C170" s="20" t="s">
        <v>110</v>
      </c>
      <c r="D170" s="20"/>
      <c r="E170" s="43">
        <v>44408</v>
      </c>
      <c r="F170" s="7">
        <f t="shared" si="30"/>
        <v>45740.24</v>
      </c>
      <c r="G170" s="7">
        <f t="shared" si="31"/>
        <v>47072.480000000003</v>
      </c>
      <c r="H170" s="7">
        <f t="shared" si="32"/>
        <v>48404.72</v>
      </c>
      <c r="I170" s="7">
        <f t="shared" si="33"/>
        <v>49736.960000000006</v>
      </c>
      <c r="J170" s="6">
        <f t="shared" si="34"/>
        <v>51069.2</v>
      </c>
      <c r="K170" s="21">
        <f t="shared" si="35"/>
        <v>71496.87999999999</v>
      </c>
    </row>
    <row r="171" spans="1:11">
      <c r="A171" s="18">
        <v>2469</v>
      </c>
      <c r="B171" s="22" t="s">
        <v>61</v>
      </c>
      <c r="C171" s="20" t="s">
        <v>110</v>
      </c>
      <c r="D171" s="20"/>
      <c r="E171" s="43">
        <v>46000</v>
      </c>
      <c r="F171" s="7">
        <f t="shared" si="30"/>
        <v>47380</v>
      </c>
      <c r="G171" s="7">
        <f t="shared" si="31"/>
        <v>48760</v>
      </c>
      <c r="H171" s="7">
        <f t="shared" si="32"/>
        <v>50140.000000000007</v>
      </c>
      <c r="I171" s="7">
        <f t="shared" si="33"/>
        <v>51520.000000000007</v>
      </c>
      <c r="J171" s="6">
        <f t="shared" si="34"/>
        <v>52899.999999999993</v>
      </c>
      <c r="K171" s="21">
        <f t="shared" si="35"/>
        <v>74059.999999999985</v>
      </c>
    </row>
    <row r="172" spans="1:11">
      <c r="A172" s="18">
        <v>2472</v>
      </c>
      <c r="B172" s="22" t="s">
        <v>75</v>
      </c>
      <c r="C172" s="20" t="s">
        <v>110</v>
      </c>
      <c r="D172" s="20"/>
      <c r="E172" s="45">
        <v>48000</v>
      </c>
      <c r="F172" s="17">
        <f t="shared" si="30"/>
        <v>49440</v>
      </c>
      <c r="G172" s="17">
        <f t="shared" si="31"/>
        <v>50880</v>
      </c>
      <c r="H172" s="17">
        <f t="shared" si="32"/>
        <v>52320.000000000007</v>
      </c>
      <c r="I172" s="17">
        <f t="shared" si="33"/>
        <v>53760.000000000007</v>
      </c>
      <c r="J172" s="17">
        <f t="shared" si="34"/>
        <v>55199.999999999993</v>
      </c>
      <c r="K172" s="34">
        <f t="shared" si="35"/>
        <v>77279.999999999985</v>
      </c>
    </row>
    <row r="173" spans="1:11">
      <c r="A173" s="18">
        <v>2459</v>
      </c>
      <c r="B173" s="19" t="s">
        <v>86</v>
      </c>
      <c r="C173" s="20" t="s">
        <v>111</v>
      </c>
      <c r="D173" s="20"/>
      <c r="E173" s="43">
        <v>80000</v>
      </c>
      <c r="F173" s="7">
        <f t="shared" si="30"/>
        <v>82400</v>
      </c>
      <c r="G173" s="7">
        <f t="shared" si="31"/>
        <v>84800</v>
      </c>
      <c r="H173" s="7">
        <f t="shared" si="32"/>
        <v>87200</v>
      </c>
      <c r="I173" s="7">
        <f t="shared" si="33"/>
        <v>89600.000000000015</v>
      </c>
      <c r="J173" s="6">
        <f t="shared" si="34"/>
        <v>92000</v>
      </c>
      <c r="K173" s="21">
        <f t="shared" si="35"/>
        <v>128799.99999999999</v>
      </c>
    </row>
    <row r="174" spans="1:11">
      <c r="A174" s="18">
        <v>2445</v>
      </c>
      <c r="B174" s="19" t="s">
        <v>153</v>
      </c>
      <c r="C174" s="20" t="s">
        <v>111</v>
      </c>
      <c r="D174" s="20"/>
      <c r="E174" s="43">
        <v>56500</v>
      </c>
      <c r="F174" s="7">
        <f t="shared" si="30"/>
        <v>58195</v>
      </c>
      <c r="G174" s="7">
        <f t="shared" si="31"/>
        <v>59890</v>
      </c>
      <c r="H174" s="7">
        <f t="shared" si="32"/>
        <v>61585.000000000007</v>
      </c>
      <c r="I174" s="7">
        <f t="shared" si="33"/>
        <v>63280.000000000007</v>
      </c>
      <c r="J174" s="6">
        <f t="shared" si="34"/>
        <v>64974.999999999993</v>
      </c>
      <c r="K174" s="21">
        <f t="shared" si="35"/>
        <v>90964.999999999985</v>
      </c>
    </row>
    <row r="175" spans="1:11">
      <c r="A175" s="18">
        <v>2449</v>
      </c>
      <c r="B175" s="22" t="s">
        <v>83</v>
      </c>
      <c r="C175" s="20" t="s">
        <v>111</v>
      </c>
      <c r="D175" s="20"/>
      <c r="E175" s="43">
        <v>56500</v>
      </c>
      <c r="F175" s="7">
        <f t="shared" si="30"/>
        <v>58195</v>
      </c>
      <c r="G175" s="7">
        <f t="shared" si="31"/>
        <v>59890</v>
      </c>
      <c r="H175" s="7">
        <f t="shared" si="32"/>
        <v>61585.000000000007</v>
      </c>
      <c r="I175" s="7">
        <f t="shared" si="33"/>
        <v>63280.000000000007</v>
      </c>
      <c r="J175" s="6">
        <f t="shared" si="34"/>
        <v>64974.999999999993</v>
      </c>
      <c r="K175" s="21">
        <f t="shared" si="35"/>
        <v>90964.999999999985</v>
      </c>
    </row>
    <row r="176" spans="1:11">
      <c r="A176" s="18">
        <v>2575</v>
      </c>
      <c r="B176" s="19" t="s">
        <v>102</v>
      </c>
      <c r="C176" s="20" t="s">
        <v>111</v>
      </c>
      <c r="D176" s="20"/>
      <c r="E176" s="43">
        <v>105000</v>
      </c>
      <c r="F176" s="7">
        <f t="shared" si="30"/>
        <v>108150</v>
      </c>
      <c r="G176" s="7">
        <f t="shared" si="31"/>
        <v>111300</v>
      </c>
      <c r="H176" s="7">
        <f t="shared" si="32"/>
        <v>114450.00000000001</v>
      </c>
      <c r="I176" s="7">
        <f t="shared" si="33"/>
        <v>117600.00000000001</v>
      </c>
      <c r="J176" s="6">
        <f t="shared" si="34"/>
        <v>120749.99999999999</v>
      </c>
      <c r="K176" s="21">
        <f t="shared" si="35"/>
        <v>169049.99999999997</v>
      </c>
    </row>
    <row r="177" spans="1:11">
      <c r="A177" s="18">
        <v>2489</v>
      </c>
      <c r="B177" s="19" t="s">
        <v>181</v>
      </c>
      <c r="C177" s="20" t="s">
        <v>111</v>
      </c>
      <c r="D177" s="20"/>
      <c r="E177" s="43">
        <v>37648</v>
      </c>
      <c r="F177" s="7">
        <f t="shared" si="30"/>
        <v>38777.440000000002</v>
      </c>
      <c r="G177" s="7">
        <f t="shared" si="31"/>
        <v>39906.880000000005</v>
      </c>
      <c r="H177" s="7">
        <f t="shared" si="32"/>
        <v>41036.32</v>
      </c>
      <c r="I177" s="7">
        <f t="shared" si="33"/>
        <v>42165.760000000002</v>
      </c>
      <c r="J177" s="6">
        <f t="shared" si="34"/>
        <v>43295.199999999997</v>
      </c>
      <c r="K177" s="21">
        <f t="shared" si="35"/>
        <v>60613.279999999992</v>
      </c>
    </row>
    <row r="178" spans="1:11">
      <c r="A178" s="18">
        <v>2558</v>
      </c>
      <c r="B178" s="19" t="s">
        <v>154</v>
      </c>
      <c r="C178" s="20" t="s">
        <v>110</v>
      </c>
      <c r="D178" s="20"/>
      <c r="E178" s="43">
        <v>34694</v>
      </c>
      <c r="F178" s="7">
        <f t="shared" si="30"/>
        <v>35734.82</v>
      </c>
      <c r="G178" s="7">
        <f t="shared" si="31"/>
        <v>36775.64</v>
      </c>
      <c r="H178" s="7">
        <f t="shared" si="32"/>
        <v>37816.460000000006</v>
      </c>
      <c r="I178" s="7">
        <f t="shared" si="33"/>
        <v>38857.280000000006</v>
      </c>
      <c r="J178" s="6">
        <f t="shared" si="34"/>
        <v>39898.1</v>
      </c>
      <c r="K178" s="21">
        <f t="shared" si="35"/>
        <v>55857.34</v>
      </c>
    </row>
    <row r="179" spans="1:11">
      <c r="A179" s="23">
        <v>2017</v>
      </c>
      <c r="B179" s="25" t="s">
        <v>243</v>
      </c>
      <c r="C179" s="20" t="s">
        <v>110</v>
      </c>
      <c r="D179" s="20"/>
      <c r="E179" s="44">
        <v>37000</v>
      </c>
      <c r="F179" s="7">
        <f t="shared" si="30"/>
        <v>38110</v>
      </c>
      <c r="G179" s="7">
        <f t="shared" si="31"/>
        <v>39220</v>
      </c>
      <c r="H179" s="7">
        <f t="shared" si="32"/>
        <v>40330</v>
      </c>
      <c r="I179" s="7">
        <f t="shared" si="33"/>
        <v>41440.000000000007</v>
      </c>
      <c r="J179" s="6">
        <f t="shared" si="34"/>
        <v>42550</v>
      </c>
      <c r="K179" s="21">
        <f t="shared" si="35"/>
        <v>59569.999999999993</v>
      </c>
    </row>
    <row r="180" spans="1:11">
      <c r="A180" s="18">
        <v>2157</v>
      </c>
      <c r="B180" s="19" t="s">
        <v>159</v>
      </c>
      <c r="C180" s="20" t="s">
        <v>111</v>
      </c>
      <c r="D180" s="20"/>
      <c r="E180" s="43">
        <v>59500</v>
      </c>
      <c r="F180" s="7">
        <f t="shared" si="30"/>
        <v>61285</v>
      </c>
      <c r="G180" s="7">
        <f t="shared" si="31"/>
        <v>63070</v>
      </c>
      <c r="H180" s="7">
        <f t="shared" si="32"/>
        <v>64855.000000000007</v>
      </c>
      <c r="I180" s="7">
        <f t="shared" si="33"/>
        <v>66640</v>
      </c>
      <c r="J180" s="6">
        <f t="shared" si="34"/>
        <v>68425</v>
      </c>
      <c r="K180" s="21">
        <f t="shared" si="35"/>
        <v>95795</v>
      </c>
    </row>
    <row r="181" spans="1:11">
      <c r="A181" s="18">
        <v>2764</v>
      </c>
      <c r="B181" s="22" t="s">
        <v>175</v>
      </c>
      <c r="C181" s="20" t="s">
        <v>111</v>
      </c>
      <c r="D181" s="20"/>
      <c r="E181" s="43">
        <v>85787</v>
      </c>
      <c r="F181" s="7">
        <f t="shared" si="30"/>
        <v>88360.61</v>
      </c>
      <c r="G181" s="7">
        <f t="shared" si="31"/>
        <v>90934.22</v>
      </c>
      <c r="H181" s="7">
        <f t="shared" si="32"/>
        <v>93507.83</v>
      </c>
      <c r="I181" s="7">
        <f t="shared" si="33"/>
        <v>96081.44</v>
      </c>
      <c r="J181" s="6">
        <f t="shared" si="34"/>
        <v>98655.049999999988</v>
      </c>
      <c r="K181" s="21">
        <f t="shared" si="35"/>
        <v>138117.06999999998</v>
      </c>
    </row>
    <row r="182" spans="1:11">
      <c r="A182" s="18">
        <v>2707</v>
      </c>
      <c r="B182" s="22" t="s">
        <v>22</v>
      </c>
      <c r="C182" s="20" t="s">
        <v>110</v>
      </c>
      <c r="D182" s="20"/>
      <c r="E182" s="43">
        <v>36500</v>
      </c>
      <c r="F182" s="7">
        <f t="shared" si="30"/>
        <v>37595</v>
      </c>
      <c r="G182" s="7">
        <f t="shared" si="31"/>
        <v>38690</v>
      </c>
      <c r="H182" s="7">
        <f t="shared" si="32"/>
        <v>39785</v>
      </c>
      <c r="I182" s="7">
        <f t="shared" si="33"/>
        <v>40880.000000000007</v>
      </c>
      <c r="J182" s="6">
        <f t="shared" si="34"/>
        <v>41975</v>
      </c>
      <c r="K182" s="21">
        <f t="shared" si="35"/>
        <v>58764.999999999993</v>
      </c>
    </row>
    <row r="183" spans="1:11" s="3" customFormat="1">
      <c r="A183" s="18">
        <v>2708</v>
      </c>
      <c r="B183" s="22" t="s">
        <v>44</v>
      </c>
      <c r="C183" s="20" t="s">
        <v>110</v>
      </c>
      <c r="D183" s="20"/>
      <c r="E183" s="43">
        <v>42265</v>
      </c>
      <c r="F183" s="7">
        <f t="shared" si="30"/>
        <v>43532.950000000004</v>
      </c>
      <c r="G183" s="7">
        <f t="shared" si="31"/>
        <v>44800.9</v>
      </c>
      <c r="H183" s="7">
        <f t="shared" si="32"/>
        <v>46068.850000000006</v>
      </c>
      <c r="I183" s="7">
        <f t="shared" si="33"/>
        <v>47336.800000000003</v>
      </c>
      <c r="J183" s="6">
        <f t="shared" si="34"/>
        <v>48604.749999999993</v>
      </c>
      <c r="K183" s="21">
        <f t="shared" si="35"/>
        <v>68046.64999999998</v>
      </c>
    </row>
    <row r="184" spans="1:11">
      <c r="A184" s="18">
        <v>2709</v>
      </c>
      <c r="B184" s="22" t="s">
        <v>50</v>
      </c>
      <c r="C184" s="20" t="s">
        <v>110</v>
      </c>
      <c r="D184" s="20"/>
      <c r="E184" s="43">
        <v>45000</v>
      </c>
      <c r="F184" s="7">
        <f t="shared" si="30"/>
        <v>46350</v>
      </c>
      <c r="G184" s="7">
        <f t="shared" si="31"/>
        <v>47700</v>
      </c>
      <c r="H184" s="7">
        <f t="shared" si="32"/>
        <v>49050</v>
      </c>
      <c r="I184" s="7">
        <f t="shared" si="33"/>
        <v>50400.000000000007</v>
      </c>
      <c r="J184" s="6">
        <f t="shared" si="34"/>
        <v>51749.999999999993</v>
      </c>
      <c r="K184" s="21">
        <f t="shared" si="35"/>
        <v>72449.999999999985</v>
      </c>
    </row>
    <row r="185" spans="1:11">
      <c r="A185" s="18">
        <v>2710</v>
      </c>
      <c r="B185" s="22" t="s">
        <v>23</v>
      </c>
      <c r="C185" s="20" t="s">
        <v>110</v>
      </c>
      <c r="D185" s="20"/>
      <c r="E185" s="43">
        <v>36500</v>
      </c>
      <c r="F185" s="7">
        <f t="shared" si="30"/>
        <v>37595</v>
      </c>
      <c r="G185" s="7">
        <f t="shared" si="31"/>
        <v>38690</v>
      </c>
      <c r="H185" s="7">
        <f t="shared" si="32"/>
        <v>39785</v>
      </c>
      <c r="I185" s="7">
        <f t="shared" si="33"/>
        <v>40880.000000000007</v>
      </c>
      <c r="J185" s="6">
        <f t="shared" si="34"/>
        <v>41975</v>
      </c>
      <c r="K185" s="21">
        <f t="shared" si="35"/>
        <v>58764.999999999993</v>
      </c>
    </row>
    <row r="186" spans="1:11">
      <c r="A186" s="18">
        <v>2711</v>
      </c>
      <c r="B186" s="22" t="s">
        <v>45</v>
      </c>
      <c r="C186" s="20" t="s">
        <v>110</v>
      </c>
      <c r="D186" s="20"/>
      <c r="E186" s="43">
        <v>42265</v>
      </c>
      <c r="F186" s="7">
        <f t="shared" si="30"/>
        <v>43532.950000000004</v>
      </c>
      <c r="G186" s="7">
        <f t="shared" si="31"/>
        <v>44800.9</v>
      </c>
      <c r="H186" s="7">
        <f t="shared" si="32"/>
        <v>46068.850000000006</v>
      </c>
      <c r="I186" s="7">
        <f t="shared" si="33"/>
        <v>47336.800000000003</v>
      </c>
      <c r="J186" s="6">
        <f t="shared" si="34"/>
        <v>48604.749999999993</v>
      </c>
      <c r="K186" s="21">
        <f t="shared" si="35"/>
        <v>68046.64999999998</v>
      </c>
    </row>
    <row r="187" spans="1:11">
      <c r="A187" s="18">
        <v>2712</v>
      </c>
      <c r="B187" s="22" t="s">
        <v>51</v>
      </c>
      <c r="C187" s="20" t="s">
        <v>110</v>
      </c>
      <c r="D187" s="20"/>
      <c r="E187" s="43">
        <v>45000</v>
      </c>
      <c r="F187" s="7">
        <f t="shared" si="30"/>
        <v>46350</v>
      </c>
      <c r="G187" s="7">
        <f t="shared" si="31"/>
        <v>47700</v>
      </c>
      <c r="H187" s="7">
        <f t="shared" si="32"/>
        <v>49050</v>
      </c>
      <c r="I187" s="7">
        <f t="shared" si="33"/>
        <v>50400.000000000007</v>
      </c>
      <c r="J187" s="6">
        <f t="shared" si="34"/>
        <v>51749.999999999993</v>
      </c>
      <c r="K187" s="21">
        <f t="shared" si="35"/>
        <v>72449.999999999985</v>
      </c>
    </row>
    <row r="188" spans="1:11">
      <c r="A188" s="18">
        <v>2532</v>
      </c>
      <c r="B188" s="19" t="s">
        <v>198</v>
      </c>
      <c r="C188" s="20" t="s">
        <v>111</v>
      </c>
      <c r="D188" s="20"/>
      <c r="E188" s="43">
        <v>60000</v>
      </c>
      <c r="F188" s="7">
        <f t="shared" si="30"/>
        <v>61800</v>
      </c>
      <c r="G188" s="7">
        <f t="shared" si="31"/>
        <v>63600</v>
      </c>
      <c r="H188" s="7">
        <f t="shared" si="32"/>
        <v>65400.000000000007</v>
      </c>
      <c r="I188" s="7">
        <f t="shared" si="33"/>
        <v>67200</v>
      </c>
      <c r="J188" s="6">
        <f t="shared" si="34"/>
        <v>69000</v>
      </c>
      <c r="K188" s="21">
        <f t="shared" si="35"/>
        <v>96600</v>
      </c>
    </row>
    <row r="189" spans="1:11">
      <c r="A189" s="18">
        <v>2073</v>
      </c>
      <c r="B189" s="19" t="s">
        <v>140</v>
      </c>
      <c r="C189" s="20" t="s">
        <v>111</v>
      </c>
      <c r="D189" s="20"/>
      <c r="E189" s="43">
        <v>49000</v>
      </c>
      <c r="F189" s="7">
        <f t="shared" si="30"/>
        <v>50470</v>
      </c>
      <c r="G189" s="7">
        <f t="shared" si="31"/>
        <v>51940</v>
      </c>
      <c r="H189" s="7">
        <f t="shared" si="32"/>
        <v>53410.000000000007</v>
      </c>
      <c r="I189" s="7">
        <f t="shared" si="33"/>
        <v>54880.000000000007</v>
      </c>
      <c r="J189" s="6">
        <f t="shared" si="34"/>
        <v>56349.999999999993</v>
      </c>
      <c r="K189" s="21">
        <f t="shared" si="35"/>
        <v>78889.999999999985</v>
      </c>
    </row>
    <row r="190" spans="1:11" s="3" customFormat="1">
      <c r="A190" s="18">
        <v>2751</v>
      </c>
      <c r="B190" s="22" t="s">
        <v>142</v>
      </c>
      <c r="C190" s="20" t="s">
        <v>111</v>
      </c>
      <c r="D190" s="20"/>
      <c r="E190" s="45">
        <v>51272</v>
      </c>
      <c r="F190" s="17">
        <f t="shared" si="30"/>
        <v>52810.16</v>
      </c>
      <c r="G190" s="17">
        <f t="shared" si="31"/>
        <v>54348.32</v>
      </c>
      <c r="H190" s="17">
        <f t="shared" si="32"/>
        <v>55886.48</v>
      </c>
      <c r="I190" s="17">
        <f t="shared" si="33"/>
        <v>57424.640000000007</v>
      </c>
      <c r="J190" s="17">
        <f t="shared" si="34"/>
        <v>58962.799999999996</v>
      </c>
      <c r="K190" s="34">
        <f t="shared" si="35"/>
        <v>82547.919999999984</v>
      </c>
    </row>
    <row r="191" spans="1:11" s="3" customFormat="1">
      <c r="A191" s="18">
        <v>2644</v>
      </c>
      <c r="B191" s="22" t="s">
        <v>30</v>
      </c>
      <c r="C191" s="20" t="s">
        <v>110</v>
      </c>
      <c r="D191" s="20"/>
      <c r="E191" s="43">
        <v>38250</v>
      </c>
      <c r="F191" s="7">
        <f t="shared" si="30"/>
        <v>39397.5</v>
      </c>
      <c r="G191" s="7">
        <f t="shared" si="31"/>
        <v>40545</v>
      </c>
      <c r="H191" s="7">
        <f t="shared" si="32"/>
        <v>41692.5</v>
      </c>
      <c r="I191" s="7">
        <f t="shared" si="33"/>
        <v>42840.000000000007</v>
      </c>
      <c r="J191" s="6">
        <f t="shared" si="34"/>
        <v>43987.5</v>
      </c>
      <c r="K191" s="21">
        <f t="shared" si="35"/>
        <v>61582.499999999993</v>
      </c>
    </row>
    <row r="192" spans="1:11">
      <c r="A192" s="18">
        <v>2645</v>
      </c>
      <c r="B192" s="22" t="s">
        <v>38</v>
      </c>
      <c r="C192" s="20" t="s">
        <v>110</v>
      </c>
      <c r="D192" s="20"/>
      <c r="E192" s="43">
        <v>40227</v>
      </c>
      <c r="F192" s="7">
        <f t="shared" si="30"/>
        <v>41433.81</v>
      </c>
      <c r="G192" s="7">
        <f t="shared" si="31"/>
        <v>42640.62</v>
      </c>
      <c r="H192" s="7">
        <f t="shared" si="32"/>
        <v>43847.43</v>
      </c>
      <c r="I192" s="7">
        <f t="shared" si="33"/>
        <v>45054.240000000005</v>
      </c>
      <c r="J192" s="6">
        <f t="shared" si="34"/>
        <v>46261.049999999996</v>
      </c>
      <c r="K192" s="21">
        <f t="shared" si="35"/>
        <v>64765.469999999987</v>
      </c>
    </row>
    <row r="193" spans="1:11">
      <c r="A193" s="18">
        <v>2755</v>
      </c>
      <c r="B193" s="19" t="s">
        <v>144</v>
      </c>
      <c r="C193" s="20" t="s">
        <v>111</v>
      </c>
      <c r="D193" s="20"/>
      <c r="E193" s="43">
        <v>78000</v>
      </c>
      <c r="F193" s="7">
        <f t="shared" si="30"/>
        <v>80340</v>
      </c>
      <c r="G193" s="7">
        <f t="shared" si="31"/>
        <v>82680</v>
      </c>
      <c r="H193" s="7">
        <f t="shared" si="32"/>
        <v>85020</v>
      </c>
      <c r="I193" s="7">
        <f t="shared" si="33"/>
        <v>87360.000000000015</v>
      </c>
      <c r="J193" s="6">
        <f t="shared" si="34"/>
        <v>89700</v>
      </c>
      <c r="K193" s="21">
        <f t="shared" si="35"/>
        <v>125579.99999999999</v>
      </c>
    </row>
    <row r="194" spans="1:11">
      <c r="A194" s="18">
        <v>2723</v>
      </c>
      <c r="B194" s="22" t="s">
        <v>76</v>
      </c>
      <c r="C194" s="20" t="s">
        <v>111</v>
      </c>
      <c r="D194" s="20"/>
      <c r="E194" s="43">
        <v>46750</v>
      </c>
      <c r="F194" s="7">
        <f t="shared" si="30"/>
        <v>48152.5</v>
      </c>
      <c r="G194" s="7">
        <f t="shared" si="31"/>
        <v>49555</v>
      </c>
      <c r="H194" s="7">
        <f t="shared" si="32"/>
        <v>50957.500000000007</v>
      </c>
      <c r="I194" s="7">
        <f t="shared" si="33"/>
        <v>52360.000000000007</v>
      </c>
      <c r="J194" s="6">
        <f t="shared" si="34"/>
        <v>53762.499999999993</v>
      </c>
      <c r="K194" s="21">
        <f t="shared" si="35"/>
        <v>75267.499999999985</v>
      </c>
    </row>
    <row r="195" spans="1:11">
      <c r="A195" s="18">
        <v>2730</v>
      </c>
      <c r="B195" s="19" t="s">
        <v>93</v>
      </c>
      <c r="C195" s="20" t="s">
        <v>111</v>
      </c>
      <c r="D195" s="20"/>
      <c r="E195" s="43">
        <v>78000</v>
      </c>
      <c r="F195" s="7">
        <f t="shared" si="30"/>
        <v>80340</v>
      </c>
      <c r="G195" s="7">
        <f t="shared" si="31"/>
        <v>82680</v>
      </c>
      <c r="H195" s="7">
        <f t="shared" si="32"/>
        <v>85020</v>
      </c>
      <c r="I195" s="7">
        <f t="shared" si="33"/>
        <v>87360.000000000015</v>
      </c>
      <c r="J195" s="6">
        <f t="shared" si="34"/>
        <v>89700</v>
      </c>
      <c r="K195" s="21">
        <f t="shared" si="35"/>
        <v>125579.99999999999</v>
      </c>
    </row>
    <row r="196" spans="1:11" s="3" customFormat="1">
      <c r="A196" s="36">
        <v>2305</v>
      </c>
      <c r="B196" s="38" t="s">
        <v>241</v>
      </c>
      <c r="C196" s="26" t="s">
        <v>110</v>
      </c>
      <c r="D196" s="26"/>
      <c r="E196" s="46">
        <v>42265</v>
      </c>
      <c r="F196" s="39">
        <f t="shared" si="30"/>
        <v>43532.950000000004</v>
      </c>
      <c r="G196" s="39">
        <f t="shared" si="31"/>
        <v>44800.9</v>
      </c>
      <c r="H196" s="39">
        <f t="shared" si="32"/>
        <v>46068.850000000006</v>
      </c>
      <c r="I196" s="39">
        <f t="shared" si="33"/>
        <v>47336.800000000003</v>
      </c>
      <c r="J196" s="40">
        <f t="shared" si="34"/>
        <v>48604.749999999993</v>
      </c>
      <c r="K196" s="41">
        <f t="shared" si="35"/>
        <v>68046.64999999998</v>
      </c>
    </row>
    <row r="197" spans="1:11">
      <c r="A197" s="8"/>
      <c r="B197" s="9"/>
      <c r="C197" s="8"/>
      <c r="D197" s="8"/>
    </row>
    <row r="198" spans="1:11">
      <c r="A198" s="8"/>
      <c r="B198" s="9"/>
      <c r="C198" s="8"/>
      <c r="D198" s="8"/>
    </row>
    <row r="199" spans="1:11">
      <c r="A199" s="8"/>
      <c r="B199" s="9"/>
      <c r="C199" s="8"/>
      <c r="D199" s="8"/>
    </row>
    <row r="249" spans="1:4" ht="16" thickBot="1">
      <c r="A249" s="15"/>
      <c r="B249" s="16"/>
      <c r="C249" s="15"/>
      <c r="D249" s="15"/>
    </row>
  </sheetData>
  <mergeCells count="2">
    <mergeCell ref="A1:K1"/>
    <mergeCell ref="A3:K3"/>
  </mergeCells>
  <printOptions horizontalCentered="1"/>
  <pageMargins left="0.45" right="0.43" top="0.5" bottom="0.5" header="0" footer="0.3"/>
  <pageSetup scale="98" fitToHeight="0" orientation="portrait" r:id="rId1"/>
  <headerFooter>
    <oddFooter>&amp;L&amp;K00-034&amp;D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7fa274-bcfd-4415-81af-84aeeba0acc5">
      <Terms xmlns="http://schemas.microsoft.com/office/infopath/2007/PartnerControls"/>
    </lcf76f155ced4ddcb4097134ff3c332f>
    <TaxCatchAll xmlns="37a28615-bc28-475b-9539-951d8378f39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CB9F34F7A444A754A40169944ECD" ma:contentTypeVersion="18" ma:contentTypeDescription="Create a new document." ma:contentTypeScope="" ma:versionID="b74a6a05a151e3d8afbd109f87a5984a">
  <xsd:schema xmlns:xsd="http://www.w3.org/2001/XMLSchema" xmlns:xs="http://www.w3.org/2001/XMLSchema" xmlns:p="http://schemas.microsoft.com/office/2006/metadata/properties" xmlns:ns2="817fa274-bcfd-4415-81af-84aeeba0acc5" xmlns:ns3="37a28615-bc28-475b-9539-951d8378f392" targetNamespace="http://schemas.microsoft.com/office/2006/metadata/properties" ma:root="true" ma:fieldsID="a78756fd18b78fc3fffde1131d1201bc" ns2:_="" ns3:_="">
    <xsd:import namespace="817fa274-bcfd-4415-81af-84aeeba0acc5"/>
    <xsd:import namespace="37a28615-bc28-475b-9539-951d8378f3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fa274-bcfd-4415-81af-84aeeba0a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28615-bc28-475b-9539-951d8378f39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a1bb94-00b8-41dc-b5c3-5188785fb6b6}" ma:internalName="TaxCatchAll" ma:showField="CatchAllData" ma:web="37a28615-bc28-475b-9539-951d8378f3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68B5D1-FD11-47D2-9F8A-3A9B000E9CE5}">
  <ds:schemaRefs>
    <ds:schemaRef ds:uri="http://schemas.microsoft.com/office/2006/metadata/properties"/>
    <ds:schemaRef ds:uri="http://schemas.microsoft.com/office/infopath/2007/PartnerControls"/>
    <ds:schemaRef ds:uri="817fa274-bcfd-4415-81af-84aeeba0acc5"/>
    <ds:schemaRef ds:uri="37a28615-bc28-475b-9539-951d8378f392"/>
  </ds:schemaRefs>
</ds:datastoreItem>
</file>

<file path=customXml/itemProps2.xml><?xml version="1.0" encoding="utf-8"?>
<ds:datastoreItem xmlns:ds="http://schemas.openxmlformats.org/officeDocument/2006/customXml" ds:itemID="{8188F797-A621-4CA4-A411-30AD502B72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F07EA8-C883-465C-A261-C561D4100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7fa274-bcfd-4415-81af-84aeeba0acc5"/>
    <ds:schemaRef ds:uri="37a28615-bc28-475b-9539-951d8378f3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General Government</vt:lpstr>
      <vt:lpstr>Fire</vt:lpstr>
      <vt:lpstr>Fire Update 1</vt:lpstr>
      <vt:lpstr>Fire Update 2</vt:lpstr>
      <vt:lpstr>Police</vt:lpstr>
      <vt:lpstr>CDL</vt:lpstr>
      <vt:lpstr>Dont use this one</vt:lpstr>
      <vt:lpstr>CDL!Print_Titles</vt:lpstr>
      <vt:lpstr>'Dont use this one'!Print_Titles</vt:lpstr>
      <vt:lpstr>'General Government'!Print_Titles</vt:lpstr>
      <vt:lpstr>Police!Print_Titles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sfritts</dc:creator>
  <cp:lastModifiedBy>Adams-Obrien, Frances</cp:lastModifiedBy>
  <cp:lastPrinted>2025-06-11T16:36:58Z</cp:lastPrinted>
  <dcterms:created xsi:type="dcterms:W3CDTF">2008-10-13T20:42:26Z</dcterms:created>
  <dcterms:modified xsi:type="dcterms:W3CDTF">2025-08-18T15:20:44Z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0x010100360FCB9F34F7A444A754A40169944ECD</vt:lpwstr>
  </property>
</Properties>
</file>