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liveutk.sharepoint.com/sites/UT_UTDevelopmentFees/Shared Documents/General/"/>
    </mc:Choice>
  </mc:AlternateContent>
  <xr:revisionPtr revIDLastSave="2" documentId="8_{97FCFDF3-9B7F-46B9-88A5-CCA85FF38A8A}" xr6:coauthVersionLast="47" xr6:coauthVersionMax="47" xr10:uidLastSave="{4422F9E3-39DC-47A7-943A-5D9AC434186E}"/>
  <bookViews>
    <workbookView xWindow="-108" yWindow="-108" windowWidth="23256" windowHeight="13896" activeTab="2" xr2:uid="{B7AD55FD-EF09-4F5E-8FC3-116440FEB162}"/>
  </bookViews>
  <sheets>
    <sheet name="Disclaimer" sheetId="9" r:id="rId1"/>
    <sheet name="Fee Justification Spreadsheet" sheetId="1" r:id="rId2"/>
    <sheet name="Example Rezoning Fee Cost Basis" sheetId="2" r:id="rId3"/>
    <sheet name="Example Prelim Plat Cost Basis" sheetId="4" r:id="rId4"/>
    <sheet name="Example Const Plan Cost Basis" sheetId="8"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4" l="1"/>
  <c r="E18" i="4" s="1"/>
  <c r="C18" i="8"/>
  <c r="E18" i="8" s="1"/>
  <c r="G18" i="8" s="1"/>
  <c r="I18" i="8" s="1"/>
  <c r="K18" i="8" s="1"/>
  <c r="C18" i="2"/>
  <c r="E18" i="2" s="1"/>
  <c r="K24" i="8"/>
  <c r="I24" i="8"/>
  <c r="G24" i="8"/>
  <c r="G12" i="8"/>
  <c r="E24" i="8"/>
  <c r="C22" i="8"/>
  <c r="E22" i="8" s="1"/>
  <c r="G22" i="8" s="1"/>
  <c r="I22" i="8" s="1"/>
  <c r="K22" i="8" s="1"/>
  <c r="C20" i="8"/>
  <c r="E20" i="8" s="1"/>
  <c r="G20" i="8" s="1"/>
  <c r="I20" i="8" s="1"/>
  <c r="K20" i="8" s="1"/>
  <c r="C16" i="8"/>
  <c r="E16" i="8" s="1"/>
  <c r="I16" i="8" s="1"/>
  <c r="C14" i="8"/>
  <c r="E14" i="8" s="1"/>
  <c r="C12" i="8"/>
  <c r="E12" i="8" s="1"/>
  <c r="C10" i="8"/>
  <c r="E10" i="8" s="1"/>
  <c r="C8" i="8"/>
  <c r="E8" i="8" s="1"/>
  <c r="C6" i="8"/>
  <c r="E6" i="8" s="1"/>
  <c r="E24" i="4"/>
  <c r="C22" i="4"/>
  <c r="E22" i="4" s="1"/>
  <c r="C20" i="4"/>
  <c r="E20" i="4" s="1"/>
  <c r="C16" i="4"/>
  <c r="E16" i="4" s="1"/>
  <c r="C14" i="4"/>
  <c r="E14" i="4" s="1"/>
  <c r="C12" i="4"/>
  <c r="E12" i="4" s="1"/>
  <c r="C10" i="4"/>
  <c r="E10" i="4" s="1"/>
  <c r="C8" i="4"/>
  <c r="E8" i="4" s="1"/>
  <c r="C6" i="4"/>
  <c r="E6" i="4" s="1"/>
  <c r="E24" i="2"/>
  <c r="C20" i="2"/>
  <c r="E20" i="2" s="1"/>
  <c r="C22" i="2"/>
  <c r="E22" i="2" s="1"/>
  <c r="C8" i="2"/>
  <c r="E8" i="2" s="1"/>
  <c r="C10" i="2"/>
  <c r="E10" i="2" s="1"/>
  <c r="C12" i="2"/>
  <c r="E12" i="2" s="1"/>
  <c r="C14" i="2"/>
  <c r="E14" i="2" s="1"/>
  <c r="C16" i="2"/>
  <c r="E16" i="2" s="1"/>
  <c r="C6" i="2"/>
  <c r="E6" i="2" s="1"/>
  <c r="K14" i="8" l="1"/>
  <c r="K12" i="8"/>
  <c r="I12" i="8"/>
  <c r="G8" i="8"/>
  <c r="I14" i="8"/>
  <c r="K16" i="8"/>
  <c r="G16" i="8"/>
  <c r="G14" i="8"/>
  <c r="I6" i="8"/>
  <c r="K6" i="8"/>
  <c r="G6" i="8"/>
  <c r="I8" i="8"/>
  <c r="K8" i="8"/>
  <c r="G10" i="8"/>
  <c r="I10" i="8"/>
  <c r="K10" i="8"/>
  <c r="E28" i="2"/>
  <c r="E28" i="8"/>
  <c r="E29" i="4"/>
  <c r="G28" i="8" l="1"/>
  <c r="I28" i="8"/>
  <c r="K28" i="8"/>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<sst xmlns="http://schemas.openxmlformats.org/spreadsheetml/2006/main" count="160" uniqueCount="103">
  <si>
    <r>
      <rPr>
        <b/>
        <u/>
        <sz val="20"/>
        <color theme="1"/>
        <rFont val="Aptos Narrow"/>
        <family val="2"/>
        <scheme val="minor"/>
      </rPr>
      <t>DISCLAIMER</t>
    </r>
    <r>
      <rPr>
        <b/>
        <sz val="20"/>
        <color theme="1"/>
        <rFont val="Aptos Narrow"/>
        <family val="2"/>
        <scheme val="minor"/>
      </rPr>
      <t xml:space="preserve">: THIS DOCUMENT IS INTENDED TO PROVIDE AN EXAMPLE SET OF DEVELOPMENT FEES, AS WELL AS SUPPORTING SHEETS SHOWING ACCOMPANYING JUSTIFICATIONS AND COST BASES UTILIZING THREE (3) COMMON APPROACHES TO DEVELOPMENT FEE ASSESMENT (FLAT FEES, PER LOT FEES, AND VARIABLE FEES).                                                                                                                                                                                                                          </t>
    </r>
  </si>
  <si>
    <t xml:space="preserve">THIS DOCUMENT HAS BEEN CREATED FOR EDUCATIONAL AND INFORMATIVE PURPOSES IN ORDER TO ASSIST TENNESSEE COMMUNITIES IN GAINING COMPLIANCE WITH PUBLIC CHAPTER 140. CITIES AND COUNTIES SHOULD NOT INTERPRET THE INFORMATION CONTAINED IN THIS DOCUMENT TO IMPLY A RECOMMENDED FEE, FEE AMOUNT, STAFF POSITION, OR STAFF SALARY. </t>
  </si>
  <si>
    <t xml:space="preserve">EACH COMMUNITY WILL HAVE ITS OWN UNIQUE LEVEL OF SERVICE RELATED TO THE PROVISION OF DEVELOPMENT RELATED FEES. EACH COMMUNITY SHOULD CLOSELY ANAYLZE ITS OWN OPERATIONS IN ORDER TO DETERMINE: 1) WHICH DEVELOPMENT RELATED FEES EXIST; 2) THE LEVEL OF COMMUNITY RESOURCES INVOVLED IN PROVIDING THE SERVICE ASSOCIATED WITH THE FEE; AND 3) THE APPROPRIATE MONETARY AMOUNT FOR EACH FEE TO BE CHARGED. </t>
  </si>
  <si>
    <t>NOTE: FEES AND AMOUNTS PROVIDED ARE FOR ILLUSTRATIVE PURPOSES ONLY. THE LOCAL GOVERNMENT MUST ANALYZE ITS OWN FEES AND OPERATIONS.</t>
  </si>
  <si>
    <t>VOLUNTEER CITY, FEE JUSTIFICATION SPREADSHEET</t>
  </si>
  <si>
    <t>FEE NAME</t>
  </si>
  <si>
    <t>FEE PURPOSE</t>
  </si>
  <si>
    <t>CURRENT FEE AMOUNT</t>
  </si>
  <si>
    <t>COVERED BY PUBLIC CHAPTER 140?</t>
  </si>
  <si>
    <t>ACTUAL COST BASIS FOR FEE</t>
  </si>
  <si>
    <t>ADDITIONAL ANALYSIS POTENTIALLY NEEDED?</t>
  </si>
  <si>
    <t>REZONING FEE                                    (FLAT FEE EXAMPLE)</t>
  </si>
  <si>
    <t xml:space="preserve">Application fee to offset cost for changing the zoning designation for a property. </t>
  </si>
  <si>
    <t>YES (CHARGED FEE EXCEEDS $250)</t>
  </si>
  <si>
    <r>
      <t xml:space="preserve">$2,551.92 </t>
    </r>
    <r>
      <rPr>
        <b/>
        <sz val="11"/>
        <color rgb="FFFF0000"/>
        <rFont val="Aptos Narrow"/>
        <family val="2"/>
        <scheme val="minor"/>
      </rPr>
      <t>(See Example Calculation Sheet Provided)</t>
    </r>
  </si>
  <si>
    <t>Yes. Fee may be set too low.</t>
  </si>
  <si>
    <t>PRELIMINARY PLAT REVIEW FEE    (PER LOT FEE EXAMPLE)</t>
  </si>
  <si>
    <t xml:space="preserve">Offsets costs associated with review of preliminary plat and construction plans. Requires Planning Commission approval. </t>
  </si>
  <si>
    <t>$200 BASE FEE + $50 PER LOT</t>
  </si>
  <si>
    <t>YES (CHARGED FEE WILL EXCEED $250)</t>
  </si>
  <si>
    <r>
      <t xml:space="preserve">$690.06 for average Preliminary Plat received during previous calendar year </t>
    </r>
    <r>
      <rPr>
        <b/>
        <sz val="11"/>
        <color rgb="FFFF0000"/>
        <rFont val="Aptos Narrow"/>
        <family val="2"/>
        <scheme val="minor"/>
      </rPr>
      <t>(See Example Calculation Sheet Provided)</t>
    </r>
  </si>
  <si>
    <t xml:space="preserve">Yes. Previous year average of 15 lots per preliminary plat indicate that an average of $950 was charged for each Preliminary Plat, which exceeds the cost basis. Fees may be adjusted to ensure that the average application more closely mathes its cost basis. </t>
  </si>
  <si>
    <t>CONSTRUCTION PLANS REVIEW FEE (VARIABLE FEE EXAMPLE)</t>
  </si>
  <si>
    <t>Offsets costs associated with preliminary field review of all proposed lots and technical review of associated roadway and drainage construction plans and  drainage and water quality calculations as applicable.</t>
  </si>
  <si>
    <t xml:space="preserve">Yes, fees for smaller subdivisions in particular do not appear to recoup costs. Fees for applications of 50 lots or less may be set too low. </t>
  </si>
  <si>
    <t>CONSTRUCTION INSPECTION FEE</t>
  </si>
  <si>
    <t xml:space="preserve">Offsets costs associated with construction inspection for all new residential lots, and commercial and industrial sites, including lot grading and installation of physical infrastructure, including roads,  detention facilities, culverts, landscaping and required amenities. </t>
  </si>
  <si>
    <t>$100 PER LOT</t>
  </si>
  <si>
    <t>YES (CHARGED FEE WILL OFTEN EXCEED $250)</t>
  </si>
  <si>
    <t xml:space="preserve">MAJOR FINAL PLAT REVIEW FEE </t>
  </si>
  <si>
    <t xml:space="preserve">Offsets costs associated with review of Final Plat document that provides accurate representation of all subdivision elements; and that formally creates lots. Requires Planning Commission approval. </t>
  </si>
  <si>
    <t xml:space="preserve">MINOR FINAL PLAT REVIEW FEE </t>
  </si>
  <si>
    <t>Offsets costs associated with staff level review of subdivision plats containing two lots or less and requesting no variances</t>
  </si>
  <si>
    <t>NO (CHARGED FEE DOES NOT EXCEED $250)</t>
  </si>
  <si>
    <t>SITE PLAN REVIEW FEE</t>
  </si>
  <si>
    <t xml:space="preserve">Offsets costs associated with review of plans for proposed nonresidential building construction for approval by the Planning Commission. </t>
  </si>
  <si>
    <t>BZA VARIANCE/SPECIAL EXCEPTION/ADMINISTRATIVE APPEAL FEE</t>
  </si>
  <si>
    <t>Offsets costs associated with review of applications submitted to the Board of Zonin Appeals</t>
  </si>
  <si>
    <t>SIGN PERMIT FEE</t>
  </si>
  <si>
    <t>Offsets costs associated with review of applications submitted for new signage</t>
  </si>
  <si>
    <t>LAND DISTURBANCE PERMIT FEE</t>
  </si>
  <si>
    <t xml:space="preserve">Offsets costs associated with enforcement of the County's Stormwater Management Resolution for new development. </t>
  </si>
  <si>
    <t>$300 per lot</t>
  </si>
  <si>
    <t>FEE NAME: REZONING FEE        (FLAT FEE EXAMPLE)</t>
  </si>
  <si>
    <t>EMPLOYEE TITLE</t>
  </si>
  <si>
    <t>ANNUAL SALARY+BENEFITS +5% FIXED/OPERATIONAL COST</t>
  </si>
  <si>
    <t>HOURLY RATE</t>
  </si>
  <si>
    <t>HOURS INCURRED, AVERAGE APPLICATION</t>
  </si>
  <si>
    <t>Cost Basis</t>
  </si>
  <si>
    <t>DESCRIPTION OF EMPLOYEE DUTIES RELATED TO FEE</t>
  </si>
  <si>
    <t>PLANNING DIRECTOR</t>
  </si>
  <si>
    <t xml:space="preserve">Reviewing rezoning proposal, fielding questions and concerns from public, fielding elected offical questions. Preparation of staff presentation. Attending and presenting application before Planning Commission and City Council. </t>
  </si>
  <si>
    <t>PROJECT PLANNER</t>
  </si>
  <si>
    <t xml:space="preserve">Reviewing rezoning proposal, providing staff comments, reviewing revised proposal and providing additional comments as necessary. Preparing staff report related to rezoning proposal. Fielding questions from and meeting with members of the public regarding proposal.  Placing any required rezoning notification signage. </t>
  </si>
  <si>
    <t>ADMINISTRATIVE ASSISTANT</t>
  </si>
  <si>
    <t>Reviewing and accepting rezoning application. Preparing public notice for publication in newspaper. Preparing letters for mailing to nearby property owners. Fielding questions from members of the public regarding proposal.</t>
  </si>
  <si>
    <t>CITY ENGINEER</t>
  </si>
  <si>
    <t xml:space="preserve">Reviewing plans submitted with regard to proposed traffic improvements. Reviewing additional studies provided by the applicant to include traffic studies, drainage studies, geotechnical reports. Conversations with design engineer, public, planning commission and elected body regarding proposal. </t>
  </si>
  <si>
    <t>ENGINEERING TECHNICIAN</t>
  </si>
  <si>
    <t xml:space="preserve">Reviewing plans submitted with regard to proposed traffic improvements. Reviewing additional studies provided by the applicant to include traffic studies, drainage studies, geotechnical reports. </t>
  </si>
  <si>
    <t>STORMWATER INSPECTOR</t>
  </si>
  <si>
    <t>Not usually applicable for this application type.</t>
  </si>
  <si>
    <t>CITY ATTORNEY</t>
  </si>
  <si>
    <t>Consultation with staff regarding proposal; review of notice as to form and content; conversations with Planning Commission Members and Elected Officals; conversations with developer's legal representatives.</t>
  </si>
  <si>
    <t>CITY MANAGER</t>
  </si>
  <si>
    <t>Fielding calls from City Council and public regarding proposal. Meeting with Planning and Engineering staff to discuss the project</t>
  </si>
  <si>
    <t>PUBLIC INFORMATION OFFICER</t>
  </si>
  <si>
    <t>Fielding media inquiries regarding proposal.</t>
  </si>
  <si>
    <t>PLANNING COMMISSIONERS</t>
  </si>
  <si>
    <t>$100/month X 9 Members</t>
  </si>
  <si>
    <t>$100/meeting</t>
  </si>
  <si>
    <t>25% of meeting</t>
  </si>
  <si>
    <t>Paid attendance at Planning Commission Meeting</t>
  </si>
  <si>
    <t>NEWSPAPER ADVERTISING</t>
  </si>
  <si>
    <t>$250 X 2 (PC &amp; Council Meetings)</t>
  </si>
  <si>
    <t>Cost of required advertising per TCA and local zoning rules</t>
  </si>
  <si>
    <t>TOTAL COST</t>
  </si>
  <si>
    <t>FEE NAME: PRELIMINARY PLAT REVIEW FEE        (PER LOT FEE EXAMPLE)</t>
  </si>
  <si>
    <r>
      <t xml:space="preserve">HOURS INCURRED, AVERAGE APPLICATION </t>
    </r>
    <r>
      <rPr>
        <b/>
        <sz val="11"/>
        <color rgb="FFFF0000"/>
        <rFont val="Aptos Narrow"/>
        <family val="2"/>
        <scheme val="minor"/>
      </rPr>
      <t>(NOTE: PREVIOUS YEAR HISTORICAL AVERAGE: 15 LOTS)</t>
    </r>
  </si>
  <si>
    <t>Reviewing subdivision proposal, fielding questions and concerns from public, Planing Commission, etc. Preparation of staff presentation. Attending and presenting application before Planning Commission.</t>
  </si>
  <si>
    <t xml:space="preserve">Reviewing subdivision proposal, providing staff comments, reviewing revised proposal and providing additional comments as necessary. Preparing staff report related to subdivision proposal. Fielding questions from public and planning commission regarding proposal.  </t>
  </si>
  <si>
    <t>Reviewing for substantial compliance as per TCA and accepting subdivision application. Preparing letter to property owner of subdivision land as per TCA. Fielding questions from members of the public regarding proposal.</t>
  </si>
  <si>
    <t xml:space="preserve">Reviewing subdivision proposal with regard to proposed traffic improvements, drainage, internal roads etc and providing staff comments. Conversations with design engineer, regarding proposal. </t>
  </si>
  <si>
    <t xml:space="preserve">Reviewing plans submitted with regard to proposed traffic, grading and drainage improvements. Reviewing additional studies provided by the applicant to include traffic studies, drainage studies, geotechnical reports. </t>
  </si>
  <si>
    <t>10% of meeting</t>
  </si>
  <si>
    <t>Not required for this application type</t>
  </si>
  <si>
    <t>FEE NAME: CONSTRUCTION PLAN REVIEW FEE         (VARIABLE FEE EXAMPLE)</t>
  </si>
  <si>
    <t xml:space="preserve">HOURS INCURRED, AVERAGE APPLICATION, 3-10 Lots </t>
  </si>
  <si>
    <t>Cost Basis, 3-10 Lots</t>
  </si>
  <si>
    <t xml:space="preserve">HOURS INCURRED, AVERAGE APPLICATION, 11-25 Lots </t>
  </si>
  <si>
    <t>Cost Basis, 11-25 Lots</t>
  </si>
  <si>
    <t xml:space="preserve">HOURS INCURRED, AVERAGE APPLICATION, 26-50 Lots </t>
  </si>
  <si>
    <t>Cost Basis, 26-50 Lots</t>
  </si>
  <si>
    <t xml:space="preserve">HOURS INCURRED, AVERAGE APPLICATION, 51+ Lots </t>
  </si>
  <si>
    <t>Cost Basis, 50+ Lots</t>
  </si>
  <si>
    <t>Reviewing construction plans for applicable planning department requirements. Reviewing and signing final plan set on behalf of Planning Commission.</t>
  </si>
  <si>
    <t>Reviewing construction plans for applicable planning department requirements.</t>
  </si>
  <si>
    <t xml:space="preserve">Reviewing for substantial compliance as per TCA and accepting construction plans application, fees, etc. </t>
  </si>
  <si>
    <t>Reviewing subdivision proposal with regard to proposed traffic improvements, drainage, internal roads etc and providing staff comments. Conversations with design engineer and various city staff, and planning commission regarding proposal. Review of final plan set; stamping and approval of final approved plans.</t>
  </si>
  <si>
    <t>Reviewing plans submitted with regard to proposed traffic, grading and drainage improvements. Providing staff comments, reviewing revised proposal and providing additional comments as necessary. Reviewing additional studies provided by the applicant to include traffic studies, drainage studies, geotechnical reports. Consultation with City Engineer/Planning Director.</t>
  </si>
  <si>
    <t>Field Review of site depicted on Construction Plans</t>
  </si>
  <si>
    <t>3-10 Lots: $300;                               11-25 lots $500;                             26-50 lots: $750;                                    51+Lots: $1,000</t>
  </si>
  <si>
    <r>
      <t xml:space="preserve">3-10 Lots: $551.54;                               11-25 lots $715.00;                             26-50 lots: $916.92;                           51+Lots: $1,080.38                   </t>
    </r>
    <r>
      <rPr>
        <b/>
        <sz val="11"/>
        <color rgb="FFFF0000"/>
        <rFont val="Aptos Narrow"/>
        <family val="2"/>
        <scheme val="minor"/>
      </rPr>
      <t>(See Example Calculation Sheet Provided)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</si>
</sst>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164" formatCode="&quot;$&quot;#,##0.00"/>
    <numFmt numFmtId="165" formatCode="&quot;$&quot;#,##0"/>
  </numFmts>
  <fonts count="10" x14ac:knownFonts="1">
    <font>
      <sz val="11"/>
      <color theme="1"/>
      <name val="Aptos Narrow"/>
      <family val="2"/>
      <scheme val="minor"/>
    </font>
    <font>
      <sz val="12"/>
      <color theme="1"/>
      <name val="Aptos Narrow"/>
      <family val="2"/>
      <scheme val="minor"/>
    </font>
    <font>
      <sz val="14"/>
      <color theme="1"/>
      <name val="Aptos Narrow"/>
      <family val="2"/>
      <scheme val="minor"/>
    </font>
    <font>
      <sz val="16"/>
      <color theme="1"/>
      <name val="Aptos Narrow"/>
      <family val="2"/>
      <scheme val="minor"/>
    </font>
    <font>
      <sz val="18"/>
      <color theme="1"/>
      <name val="Aptos Narrow"/>
      <family val="2"/>
      <scheme val="minor"/>
    </font>
    <font>
      <u/>
      <sz val="11"/>
      <color theme="1"/>
      <name val="Aptos Narrow"/>
      <family val="2"/>
      <scheme val="minor"/>
    </font>
    <font>
      <b/>
      <sz val="11"/>
      <color theme="1"/>
      <name val="Aptos Narrow"/>
      <family val="2"/>
      <scheme val="minor"/>
    </font>
    <font>
      <b/>
      <u/>
      <sz val="20"/>
      <color theme="1"/>
      <name val="Aptos Narrow"/>
      <family val="2"/>
      <scheme val="minor"/>
    </font>
    <font>
      <b/>
      <sz val="11"/>
      <color rgb="FFFF0000"/>
      <name val="Aptos Narrow"/>
      <family val="2"/>
      <scheme val="minor"/>
    </font>
    <font>
      <b/>
      <sz val="20"/>
      <color theme="1"/>
      <name val="Aptos Narrow"/>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1">
    <xf numFmtId="0" fontId="0" fillId="0" borderId="0"/>
  </cellStyleXfs>
  <cellXfs count="32">
    <xf numFmtId="0" fontId="0" fillId="0" borderId="0" xfId="0"/>
    <xf numFmtId="0" fontId="4" fillId="0" borderId="0" xfId="0" applyFont="1"/>
    <xf numFmtId="0" fontId="5" fillId="0" borderId="0" xfId="0" applyFont="1"/>
    <xf numFmtId="0" fontId="0" fillId="0" borderId="0" xfId="0" applyAlignment="1">
      <alignment wrapText="1"/>
    </xf>
    <xf numFmtId="0" fontId="0" fillId="0" borderId="0" xfId="0" applyAlignment="1">
      <alignment vertical="top"/>
    </xf>
    <xf numFmtId="0" fontId="0" fillId="0" borderId="0" xfId="0" applyAlignment="1">
      <alignment vertical="top" wrapText="1"/>
    </xf>
    <xf numFmtId="6" fontId="0" fillId="0" borderId="0" xfId="0" applyNumberFormat="1" applyAlignment="1">
      <alignment horizontal="left" vertical="top"/>
    </xf>
    <xf numFmtId="0" fontId="2" fillId="0" borderId="0" xfId="0" applyFont="1"/>
    <xf numFmtId="0" fontId="0" fillId="0" borderId="0" xfId="0" applyAlignment="1">
      <alignment horizontal="right"/>
    </xf>
    <xf numFmtId="164" fontId="0" fillId="0" borderId="0" xfId="0" applyNumberFormat="1"/>
    <xf numFmtId="0" fontId="3" fillId="2" borderId="0" xfId="0" applyFont="1" applyFill="1"/>
    <xf numFmtId="0" fontId="3" fillId="0" borderId="0" xfId="0" applyFont="1"/>
    <xf numFmtId="8" fontId="1" fillId="0" borderId="0" xfId="0" applyNumberFormat="1" applyFont="1"/>
    <xf numFmtId="0" fontId="6" fillId="0" borderId="0" xfId="0" applyFont="1" applyAlignment="1">
      <alignment vertical="top"/>
    </xf>
    <xf numFmtId="0" fontId="6" fillId="0" borderId="0" xfId="0" applyFont="1" applyAlignment="1">
      <alignment vertical="top" wrapText="1"/>
    </xf>
    <xf numFmtId="0" fontId="6" fillId="0" borderId="0" xfId="0" applyFont="1" applyAlignment="1">
      <alignment wrapText="1"/>
    </xf>
    <xf numFmtId="6" fontId="0" fillId="0" borderId="0" xfId="0" applyNumberFormat="1" applyAlignment="1">
      <alignment horizontal="center"/>
    </xf>
    <xf numFmtId="0" fontId="0" fillId="0" borderId="0" xfId="0" applyAlignment="1">
      <alignment horizontal="center"/>
    </xf>
    <xf numFmtId="8" fontId="0" fillId="0" borderId="0" xfId="0" applyNumberFormat="1" applyAlignment="1">
      <alignment horizontal="center"/>
    </xf>
    <xf numFmtId="0" fontId="7" fillId="0" borderId="0" xfId="0" applyFont="1"/>
    <xf numFmtId="1" fontId="0" fillId="0" borderId="0" xfId="0" applyNumberFormat="1" applyAlignment="1">
      <alignment horizontal="center"/>
    </xf>
    <xf numFmtId="1" fontId="0" fillId="0" borderId="0" xfId="0" applyNumberFormat="1"/>
    <xf numFmtId="38" fontId="0" fillId="0" borderId="0" xfId="0" applyNumberFormat="1" applyAlignment="1">
      <alignment horizontal="center"/>
    </xf>
    <xf numFmtId="0" fontId="0" fillId="0" borderId="0" xfId="0" applyAlignment="1">
      <alignment horizontal="left"/>
    </xf>
    <xf numFmtId="164" fontId="0" fillId="0" borderId="0" xfId="0" applyNumberFormat="1" applyAlignment="1">
      <alignment horizontal="center"/>
    </xf>
    <xf numFmtId="165" fontId="0" fillId="0" borderId="0" xfId="0" applyNumberFormat="1" applyAlignment="1">
      <alignment horizontal="center"/>
    </xf>
    <xf numFmtId="0" fontId="9" fillId="0" borderId="0" xfId="0" applyFont="1" applyAlignment="1">
      <alignment vertical="top" wrapText="1"/>
    </xf>
    <xf numFmtId="6" fontId="6" fillId="0" borderId="0" xfId="0" applyNumberFormat="1" applyFont="1" applyAlignment="1">
      <alignment horizontal="left" vertical="top"/>
    </xf>
    <xf numFmtId="0" fontId="6" fillId="0" borderId="0" xfId="0" applyFont="1"/>
    <xf numFmtId="8" fontId="6" fillId="0" borderId="0" xfId="0" applyNumberFormat="1" applyFont="1" applyAlignment="1">
      <alignment vertical="top" wrapText="1"/>
    </xf>
    <xf numFmtId="164" fontId="6" fillId="0" borderId="0" xfId="0" applyNumberFormat="1" applyFont="1" applyAlignment="1">
      <alignment horizontal="left" vertical="top" wrapText="1"/>
    </xf>
    <xf numFmtId="165" fontId="0" fillId="0" borderId="0" xfId="0" applyNumberFormat="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worksheet" Target="worksheets/sheet5.xml"/><Relationship Id="rId15" Type="http://schemas.openxmlformats.org/officeDocument/2006/relationships/customXml" Target="../customXml/item1.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alcChain" Target="calcChain.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BE9CD-5856-400A-9222-76B892ED8609}">
  <dimension ref="A1:A4"/>
  <sheetViews>
    <sheetView topLeftCell="A2" workbookViewId="0">
      <selection activeCell="B3" sqref="B3"/>
    </sheetView>
  </sheetViews>
  <sheetFormatPr defaultRowHeight="14.4" x14ac:dyDescent="0.3"/>
  <cols>
    <col min="1" max="1" width="163.33203125" customWidth="1"/>
  </cols>
  <sheetData>
    <row r="1" spans="1:1" ht="90.75" customHeight="1" x14ac:dyDescent="0.3">
      <c r="A1" s="17" t="e" vm="1">
        <v>#VALUE!</v>
      </c>
    </row>
    <row r="2" spans="1:1" ht="123.75" customHeight="1" x14ac:dyDescent="0.3">
      <c r="A2" s="26" t="s">
        <v>0</v>
      </c>
    </row>
    <row r="3" spans="1:1" ht="127.5" customHeight="1" x14ac:dyDescent="0.3">
      <c r="A3" s="26" t="s">
        <v>1</v>
      </c>
    </row>
    <row r="4" spans="1:1" ht="149.25" customHeight="1" x14ac:dyDescent="0.3">
      <c r="A4" s="26" t="s">
        <v>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5BF52-1DFB-4DA1-ADF1-66757EEFD70E}">
  <sheetPr>
    <pageSetUpPr fitToPage="1"/>
  </sheetPr>
  <dimension ref="A1:K26"/>
  <sheetViews>
    <sheetView topLeftCell="B1" workbookViewId="0">
      <selection activeCell="F11" sqref="F11"/>
    </sheetView>
  </sheetViews>
  <sheetFormatPr defaultRowHeight="14.4" x14ac:dyDescent="0.3"/>
  <cols>
    <col min="1" max="1" width="33.44140625" customWidth="1"/>
    <col min="2" max="2" width="40" customWidth="1"/>
    <col min="3" max="3" width="27.6640625" customWidth="1"/>
    <col min="4" max="4" width="33.6640625" customWidth="1"/>
    <col min="6" max="6" width="25.6640625" customWidth="1"/>
    <col min="8" max="8" width="47.5546875" customWidth="1"/>
  </cols>
  <sheetData>
    <row r="1" spans="1:11" ht="21" x14ac:dyDescent="0.4">
      <c r="A1" s="10" t="s">
        <v>3</v>
      </c>
      <c r="B1" s="10"/>
      <c r="C1" s="10"/>
      <c r="D1" s="10"/>
      <c r="E1" s="10"/>
      <c r="F1" s="10"/>
      <c r="G1" s="10"/>
      <c r="H1" s="10"/>
      <c r="I1" s="10"/>
      <c r="J1" s="11"/>
      <c r="K1" s="11"/>
    </row>
    <row r="3" spans="1:11" ht="25.8" x14ac:dyDescent="0.5">
      <c r="B3" s="19" t="s">
        <v>4</v>
      </c>
    </row>
    <row r="5" spans="1:11" x14ac:dyDescent="0.3">
      <c r="A5" s="2" t="s">
        <v>5</v>
      </c>
      <c r="B5" s="2" t="s">
        <v>6</v>
      </c>
      <c r="C5" s="2" t="s">
        <v>7</v>
      </c>
      <c r="D5" s="2" t="s">
        <v>8</v>
      </c>
      <c r="F5" s="2" t="s">
        <v>9</v>
      </c>
      <c r="H5" s="2" t="s">
        <v>10</v>
      </c>
    </row>
    <row r="7" spans="1:11" ht="28.8" x14ac:dyDescent="0.3">
      <c r="A7" s="14" t="s">
        <v>11</v>
      </c>
      <c r="B7" s="14" t="s">
        <v>12</v>
      </c>
      <c r="C7" s="27">
        <v>500</v>
      </c>
      <c r="D7" s="14" t="s">
        <v>13</v>
      </c>
      <c r="E7" s="28"/>
      <c r="F7" s="29" t="s">
        <v>14</v>
      </c>
      <c r="G7" s="13"/>
      <c r="H7" s="13" t="s">
        <v>15</v>
      </c>
      <c r="I7" s="4"/>
      <c r="J7" s="4"/>
    </row>
    <row r="8" spans="1:11" x14ac:dyDescent="0.3">
      <c r="A8" s="28"/>
      <c r="B8" s="28"/>
      <c r="C8" s="28"/>
      <c r="D8" s="28"/>
      <c r="E8" s="28"/>
      <c r="F8" s="28"/>
      <c r="G8" s="28"/>
      <c r="H8" s="28"/>
    </row>
    <row r="9" spans="1:11" ht="72" x14ac:dyDescent="0.3">
      <c r="A9" s="14" t="s">
        <v>16</v>
      </c>
      <c r="B9" s="14" t="s">
        <v>17</v>
      </c>
      <c r="C9" s="13" t="s">
        <v>18</v>
      </c>
      <c r="D9" s="14" t="s">
        <v>19</v>
      </c>
      <c r="E9" s="28"/>
      <c r="F9" s="30" t="s">
        <v>20</v>
      </c>
      <c r="G9" s="28"/>
      <c r="H9" s="14" t="s">
        <v>21</v>
      </c>
    </row>
    <row r="10" spans="1:11" x14ac:dyDescent="0.3">
      <c r="A10" s="28"/>
      <c r="B10" s="28"/>
      <c r="C10" s="28"/>
      <c r="D10" s="14"/>
      <c r="E10" s="28"/>
      <c r="F10" s="28"/>
      <c r="G10" s="28"/>
      <c r="H10" s="28"/>
    </row>
    <row r="11" spans="1:11" ht="86.4" x14ac:dyDescent="0.3">
      <c r="A11" s="14" t="s">
        <v>22</v>
      </c>
      <c r="B11" s="14" t="s">
        <v>23</v>
      </c>
      <c r="C11" s="14" t="s">
        <v>101</v>
      </c>
      <c r="D11" s="14" t="s">
        <v>13</v>
      </c>
      <c r="E11" s="28"/>
      <c r="F11" s="14" t="s">
        <v>102</v>
      </c>
      <c r="G11" s="28"/>
      <c r="H11" s="14" t="s">
        <v>24</v>
      </c>
    </row>
    <row r="12" spans="1:11" x14ac:dyDescent="0.3">
      <c r="A12" s="4"/>
      <c r="B12" s="3"/>
      <c r="D12" s="5"/>
    </row>
    <row r="13" spans="1:11" ht="100.8" x14ac:dyDescent="0.3">
      <c r="A13" s="4" t="s">
        <v>25</v>
      </c>
      <c r="B13" s="3" t="s">
        <v>26</v>
      </c>
      <c r="C13" s="4" t="s">
        <v>27</v>
      </c>
      <c r="D13" s="5" t="s">
        <v>28</v>
      </c>
    </row>
    <row r="14" spans="1:11" x14ac:dyDescent="0.3">
      <c r="D14" s="5"/>
    </row>
    <row r="15" spans="1:11" ht="72" x14ac:dyDescent="0.3">
      <c r="A15" s="5" t="s">
        <v>29</v>
      </c>
      <c r="B15" s="5" t="s">
        <v>30</v>
      </c>
      <c r="C15" s="6">
        <v>300</v>
      </c>
      <c r="D15" s="5" t="s">
        <v>13</v>
      </c>
    </row>
    <row r="16" spans="1:11" x14ac:dyDescent="0.3">
      <c r="A16" s="4"/>
      <c r="B16" s="3"/>
      <c r="C16" s="4"/>
      <c r="D16" s="5"/>
    </row>
    <row r="17" spans="1:6" ht="43.2" x14ac:dyDescent="0.3">
      <c r="A17" s="5" t="s">
        <v>31</v>
      </c>
      <c r="B17" s="3" t="s">
        <v>32</v>
      </c>
      <c r="C17" s="6">
        <v>200</v>
      </c>
      <c r="D17" s="5" t="s">
        <v>33</v>
      </c>
    </row>
    <row r="18" spans="1:6" x14ac:dyDescent="0.3">
      <c r="D18" s="5"/>
    </row>
    <row r="19" spans="1:6" ht="43.2" x14ac:dyDescent="0.3">
      <c r="A19" s="4" t="s">
        <v>34</v>
      </c>
      <c r="B19" s="3" t="s">
        <v>35</v>
      </c>
      <c r="C19" s="6">
        <v>300</v>
      </c>
      <c r="D19" s="5" t="s">
        <v>13</v>
      </c>
    </row>
    <row r="20" spans="1:6" x14ac:dyDescent="0.3">
      <c r="D20" s="5"/>
    </row>
    <row r="21" spans="1:6" ht="43.2" x14ac:dyDescent="0.3">
      <c r="A21" s="3" t="s">
        <v>36</v>
      </c>
      <c r="B21" s="3" t="s">
        <v>37</v>
      </c>
      <c r="C21" s="31">
        <v>250</v>
      </c>
      <c r="D21" s="5" t="s">
        <v>33</v>
      </c>
    </row>
    <row r="22" spans="1:6" ht="28.8" x14ac:dyDescent="0.3">
      <c r="A22" s="4" t="s">
        <v>38</v>
      </c>
      <c r="B22" s="3" t="s">
        <v>39</v>
      </c>
      <c r="C22" s="6">
        <v>100</v>
      </c>
      <c r="D22" s="5" t="s">
        <v>33</v>
      </c>
    </row>
    <row r="23" spans="1:6" x14ac:dyDescent="0.3">
      <c r="D23" s="5"/>
    </row>
    <row r="24" spans="1:6" ht="43.2" x14ac:dyDescent="0.3">
      <c r="A24" s="4" t="s">
        <v>40</v>
      </c>
      <c r="B24" s="5" t="s">
        <v>41</v>
      </c>
      <c r="C24" s="6" t="s">
        <v>42</v>
      </c>
      <c r="D24" s="5" t="s">
        <v>13</v>
      </c>
    </row>
    <row r="25" spans="1:6" x14ac:dyDescent="0.3">
      <c r="D25" s="5"/>
    </row>
    <row r="26" spans="1:6" x14ac:dyDescent="0.3">
      <c r="F26" s="8"/>
    </row>
  </sheetData>
  <printOptions gridLines="1"/>
  <pageMargins left="0.7" right="0.7" top="0.75" bottom="0.75" header="0.3" footer="0.3"/>
  <pageSetup scale="6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87E88-1463-450F-8AE8-9C7E1D877D67}">
  <sheetPr>
    <pageSetUpPr fitToPage="1"/>
  </sheetPr>
  <dimension ref="A1:K28"/>
  <sheetViews>
    <sheetView tabSelected="1" workbookViewId="0">
      <selection activeCell="B8" sqref="B8"/>
    </sheetView>
  </sheetViews>
  <sheetFormatPr defaultRowHeight="14.4" x14ac:dyDescent="0.3"/>
  <cols>
    <col min="1" max="1" width="28.109375" customWidth="1"/>
    <col min="2" max="2" width="28.33203125" customWidth="1"/>
    <col min="3" max="3" width="12.44140625" customWidth="1"/>
    <col min="4" max="4" width="15" customWidth="1"/>
    <col min="5" max="5" width="11.88671875" customWidth="1"/>
    <col min="6" max="6" width="60.109375" customWidth="1"/>
  </cols>
  <sheetData>
    <row r="1" spans="1:11" ht="21" x14ac:dyDescent="0.4">
      <c r="A1" s="10" t="s">
        <v>3</v>
      </c>
      <c r="B1" s="10"/>
      <c r="C1" s="10"/>
      <c r="D1" s="10"/>
      <c r="E1" s="10"/>
      <c r="F1" s="10"/>
      <c r="G1" s="10"/>
      <c r="H1" s="10"/>
      <c r="I1" s="10"/>
      <c r="J1" s="10"/>
      <c r="K1" s="11"/>
    </row>
    <row r="2" spans="1:11" ht="23.4" x14ac:dyDescent="0.45">
      <c r="C2" s="1" t="s">
        <v>43</v>
      </c>
    </row>
    <row r="4" spans="1:11" ht="57.6" x14ac:dyDescent="0.3">
      <c r="A4" s="13" t="s">
        <v>44</v>
      </c>
      <c r="B4" s="14" t="s">
        <v>45</v>
      </c>
      <c r="C4" s="14" t="s">
        <v>46</v>
      </c>
      <c r="D4" s="15" t="s">
        <v>47</v>
      </c>
      <c r="E4" s="14" t="s">
        <v>48</v>
      </c>
      <c r="F4" s="14" t="s">
        <v>49</v>
      </c>
    </row>
    <row r="6" spans="1:11" ht="57.6" x14ac:dyDescent="0.3">
      <c r="A6" t="s">
        <v>50</v>
      </c>
      <c r="B6" s="16">
        <v>110000</v>
      </c>
      <c r="C6" s="18">
        <f>B6/2080</f>
        <v>52.884615384615387</v>
      </c>
      <c r="D6" s="17">
        <v>5</v>
      </c>
      <c r="E6" s="18">
        <f>C6*D6</f>
        <v>264.42307692307691</v>
      </c>
      <c r="F6" s="5" t="s">
        <v>51</v>
      </c>
    </row>
    <row r="7" spans="1:11" x14ac:dyDescent="0.3">
      <c r="B7" s="17"/>
      <c r="C7" s="18"/>
      <c r="D7" s="17"/>
      <c r="E7" s="18"/>
    </row>
    <row r="8" spans="1:11" ht="72" x14ac:dyDescent="0.3">
      <c r="A8" t="s">
        <v>52</v>
      </c>
      <c r="B8" s="16">
        <v>90000</v>
      </c>
      <c r="C8" s="18">
        <f t="shared" ref="C8:C22" si="0">B8/2080</f>
        <v>43.269230769230766</v>
      </c>
      <c r="D8" s="17">
        <v>10</v>
      </c>
      <c r="E8" s="18">
        <f t="shared" ref="E8:E22" si="1">C8*D8</f>
        <v>432.69230769230768</v>
      </c>
      <c r="F8" s="3" t="s">
        <v>53</v>
      </c>
    </row>
    <row r="9" spans="1:11" x14ac:dyDescent="0.3">
      <c r="B9" s="17"/>
      <c r="C9" s="18"/>
      <c r="D9" s="17"/>
      <c r="E9" s="18"/>
    </row>
    <row r="10" spans="1:11" ht="57.6" x14ac:dyDescent="0.3">
      <c r="A10" t="s">
        <v>54</v>
      </c>
      <c r="B10" s="16">
        <v>70000</v>
      </c>
      <c r="C10" s="18">
        <f t="shared" si="0"/>
        <v>33.653846153846153</v>
      </c>
      <c r="D10" s="17">
        <v>10</v>
      </c>
      <c r="E10" s="18">
        <f t="shared" si="1"/>
        <v>336.53846153846155</v>
      </c>
      <c r="F10" s="3" t="s">
        <v>55</v>
      </c>
    </row>
    <row r="11" spans="1:11" x14ac:dyDescent="0.3">
      <c r="B11" s="17"/>
      <c r="C11" s="18"/>
      <c r="D11" s="17"/>
      <c r="E11" s="18"/>
    </row>
    <row r="12" spans="1:11" ht="72" x14ac:dyDescent="0.3">
      <c r="A12" t="s">
        <v>56</v>
      </c>
      <c r="B12" s="16">
        <v>110000</v>
      </c>
      <c r="C12" s="18">
        <f t="shared" si="0"/>
        <v>52.884615384615387</v>
      </c>
      <c r="D12" s="17">
        <v>4</v>
      </c>
      <c r="E12" s="18">
        <f t="shared" si="1"/>
        <v>211.53846153846155</v>
      </c>
      <c r="F12" s="3" t="s">
        <v>57</v>
      </c>
    </row>
    <row r="13" spans="1:11" x14ac:dyDescent="0.3">
      <c r="B13" s="17"/>
      <c r="C13" s="18"/>
      <c r="D13" s="17"/>
      <c r="E13" s="18"/>
    </row>
    <row r="14" spans="1:11" ht="43.2" x14ac:dyDescent="0.3">
      <c r="A14" t="s">
        <v>58</v>
      </c>
      <c r="B14" s="16">
        <v>80000</v>
      </c>
      <c r="C14" s="18">
        <f t="shared" si="0"/>
        <v>38.46153846153846</v>
      </c>
      <c r="D14" s="17">
        <v>4</v>
      </c>
      <c r="E14" s="18">
        <f t="shared" si="1"/>
        <v>153.84615384615384</v>
      </c>
      <c r="F14" s="3" t="s">
        <v>59</v>
      </c>
    </row>
    <row r="15" spans="1:11" x14ac:dyDescent="0.3">
      <c r="B15" s="17"/>
      <c r="C15" s="18"/>
      <c r="D15" s="17"/>
      <c r="E15" s="18"/>
    </row>
    <row r="16" spans="1:11" x14ac:dyDescent="0.3">
      <c r="A16" t="s">
        <v>60</v>
      </c>
      <c r="B16" s="16">
        <v>70000</v>
      </c>
      <c r="C16" s="18">
        <f t="shared" si="0"/>
        <v>33.653846153846153</v>
      </c>
      <c r="D16" s="17">
        <v>0</v>
      </c>
      <c r="E16" s="18">
        <f t="shared" si="1"/>
        <v>0</v>
      </c>
      <c r="F16" t="s">
        <v>61</v>
      </c>
    </row>
    <row r="17" spans="1:6" x14ac:dyDescent="0.3">
      <c r="B17" s="17"/>
      <c r="C17" s="18"/>
      <c r="D17" s="17"/>
      <c r="E17" s="18"/>
    </row>
    <row r="18" spans="1:6" ht="43.2" x14ac:dyDescent="0.3">
      <c r="A18" t="s">
        <v>62</v>
      </c>
      <c r="B18" s="25">
        <v>130000</v>
      </c>
      <c r="C18" s="18">
        <f t="shared" si="0"/>
        <v>62.5</v>
      </c>
      <c r="D18" s="17">
        <v>3</v>
      </c>
      <c r="E18" s="18">
        <f t="shared" si="1"/>
        <v>187.5</v>
      </c>
      <c r="F18" s="3" t="s">
        <v>63</v>
      </c>
    </row>
    <row r="19" spans="1:6" x14ac:dyDescent="0.3">
      <c r="B19" s="17"/>
      <c r="C19" s="18"/>
      <c r="D19" s="17"/>
      <c r="E19" s="18"/>
    </row>
    <row r="20" spans="1:6" ht="28.8" x14ac:dyDescent="0.3">
      <c r="A20" t="s">
        <v>64</v>
      </c>
      <c r="B20" s="16">
        <v>140000</v>
      </c>
      <c r="C20" s="18">
        <f t="shared" si="0"/>
        <v>67.307692307692307</v>
      </c>
      <c r="D20" s="17">
        <v>3</v>
      </c>
      <c r="E20" s="18">
        <f t="shared" si="1"/>
        <v>201.92307692307691</v>
      </c>
      <c r="F20" s="3" t="s">
        <v>65</v>
      </c>
    </row>
    <row r="21" spans="1:6" x14ac:dyDescent="0.3">
      <c r="B21" s="17"/>
      <c r="C21" s="18"/>
      <c r="D21" s="17"/>
      <c r="E21" s="18"/>
    </row>
    <row r="22" spans="1:6" x14ac:dyDescent="0.3">
      <c r="A22" t="s">
        <v>66</v>
      </c>
      <c r="B22" s="16">
        <v>80000</v>
      </c>
      <c r="C22" s="18">
        <f t="shared" si="0"/>
        <v>38.46153846153846</v>
      </c>
      <c r="D22" s="17">
        <v>1</v>
      </c>
      <c r="E22" s="18">
        <f t="shared" si="1"/>
        <v>38.46153846153846</v>
      </c>
      <c r="F22" t="s">
        <v>67</v>
      </c>
    </row>
    <row r="24" spans="1:6" x14ac:dyDescent="0.3">
      <c r="A24" t="s">
        <v>68</v>
      </c>
      <c r="B24" s="8" t="s">
        <v>69</v>
      </c>
      <c r="C24" t="s">
        <v>70</v>
      </c>
      <c r="D24" t="s">
        <v>71</v>
      </c>
      <c r="E24" s="9">
        <f>25*9</f>
        <v>225</v>
      </c>
      <c r="F24" t="s">
        <v>72</v>
      </c>
    </row>
    <row r="26" spans="1:6" x14ac:dyDescent="0.3">
      <c r="A26" t="s">
        <v>73</v>
      </c>
      <c r="B26" t="s">
        <v>74</v>
      </c>
      <c r="E26" s="9">
        <v>500</v>
      </c>
      <c r="F26" t="s">
        <v>75</v>
      </c>
    </row>
    <row r="28" spans="1:6" ht="18" x14ac:dyDescent="0.35">
      <c r="C28" s="7" t="s">
        <v>76</v>
      </c>
      <c r="E28" s="12">
        <f>SUM(E6:E26)</f>
        <v>2551.9230769230771</v>
      </c>
    </row>
  </sheetData>
  <printOptions gridLines="1"/>
  <pageMargins left="0.7" right="0.7" top="0.75" bottom="0.75" header="0.3" footer="0.3"/>
  <pageSetup scale="6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540D5-B253-47B9-B3B0-1C488565E767}">
  <sheetPr>
    <pageSetUpPr fitToPage="1"/>
  </sheetPr>
  <dimension ref="A1:K29"/>
  <sheetViews>
    <sheetView workbookViewId="0">
      <selection activeCell="D4" sqref="D4"/>
    </sheetView>
  </sheetViews>
  <sheetFormatPr defaultRowHeight="14.4" x14ac:dyDescent="0.3"/>
  <cols>
    <col min="1" max="1" width="28.109375" customWidth="1"/>
    <col min="2" max="2" width="28.33203125" customWidth="1"/>
    <col min="3" max="3" width="12.44140625" customWidth="1"/>
    <col min="4" max="4" width="25.109375" customWidth="1"/>
    <col min="5" max="5" width="11.88671875" customWidth="1"/>
    <col min="6" max="6" width="60.109375" customWidth="1"/>
  </cols>
  <sheetData>
    <row r="1" spans="1:11" ht="21" x14ac:dyDescent="0.4">
      <c r="A1" s="10" t="s">
        <v>3</v>
      </c>
      <c r="B1" s="10"/>
      <c r="C1" s="10"/>
      <c r="D1" s="10"/>
      <c r="E1" s="10"/>
      <c r="F1" s="10"/>
      <c r="G1" s="10"/>
      <c r="H1" s="10"/>
      <c r="I1" s="10"/>
      <c r="J1" s="10"/>
      <c r="K1" s="11"/>
    </row>
    <row r="2" spans="1:11" ht="23.4" x14ac:dyDescent="0.45">
      <c r="C2" s="1" t="s">
        <v>77</v>
      </c>
    </row>
    <row r="4" spans="1:11" ht="81.75" customHeight="1" x14ac:dyDescent="0.3">
      <c r="A4" s="13" t="s">
        <v>44</v>
      </c>
      <c r="B4" s="14" t="s">
        <v>45</v>
      </c>
      <c r="C4" s="14" t="s">
        <v>46</v>
      </c>
      <c r="D4" s="14" t="s">
        <v>78</v>
      </c>
      <c r="E4" s="14" t="s">
        <v>48</v>
      </c>
      <c r="F4" s="14" t="s">
        <v>49</v>
      </c>
    </row>
    <row r="6" spans="1:11" ht="43.2" x14ac:dyDescent="0.3">
      <c r="A6" t="s">
        <v>50</v>
      </c>
      <c r="B6" s="16">
        <v>110000</v>
      </c>
      <c r="C6" s="18">
        <f>B6/2080</f>
        <v>52.884615384615387</v>
      </c>
      <c r="D6" s="17">
        <v>2</v>
      </c>
      <c r="E6" s="18">
        <f>C6*D6</f>
        <v>105.76923076923077</v>
      </c>
      <c r="F6" s="5" t="s">
        <v>79</v>
      </c>
    </row>
    <row r="7" spans="1:11" x14ac:dyDescent="0.3">
      <c r="B7" s="17"/>
      <c r="C7" s="18"/>
      <c r="D7" s="17"/>
      <c r="E7" s="18"/>
    </row>
    <row r="8" spans="1:11" ht="84.75" customHeight="1" x14ac:dyDescent="0.3">
      <c r="A8" t="s">
        <v>52</v>
      </c>
      <c r="B8" s="16">
        <v>90000</v>
      </c>
      <c r="C8" s="18">
        <f t="shared" ref="C8:C22" si="0">B8/2080</f>
        <v>43.269230769230766</v>
      </c>
      <c r="D8" s="17">
        <v>3</v>
      </c>
      <c r="E8" s="18">
        <f t="shared" ref="E8:E22" si="1">C8*D8</f>
        <v>129.80769230769229</v>
      </c>
      <c r="F8" s="3" t="s">
        <v>80</v>
      </c>
    </row>
    <row r="9" spans="1:11" x14ac:dyDescent="0.3">
      <c r="B9" s="17"/>
      <c r="C9" s="18"/>
      <c r="D9" s="17"/>
      <c r="E9" s="18"/>
    </row>
    <row r="10" spans="1:11" ht="57.6" x14ac:dyDescent="0.3">
      <c r="A10" t="s">
        <v>54</v>
      </c>
      <c r="B10" s="16">
        <v>70000</v>
      </c>
      <c r="C10" s="18">
        <f t="shared" si="0"/>
        <v>33.653846153846153</v>
      </c>
      <c r="D10" s="17">
        <v>2</v>
      </c>
      <c r="E10" s="18">
        <f t="shared" si="1"/>
        <v>67.307692307692307</v>
      </c>
      <c r="F10" s="3" t="s">
        <v>81</v>
      </c>
    </row>
    <row r="11" spans="1:11" x14ac:dyDescent="0.3">
      <c r="B11" s="17"/>
      <c r="C11" s="18"/>
      <c r="D11" s="17"/>
      <c r="E11" s="18"/>
    </row>
    <row r="12" spans="1:11" ht="43.2" x14ac:dyDescent="0.3">
      <c r="A12" t="s">
        <v>56</v>
      </c>
      <c r="B12" s="16">
        <v>110000</v>
      </c>
      <c r="C12" s="18">
        <f t="shared" si="0"/>
        <v>52.884615384615387</v>
      </c>
      <c r="D12" s="17">
        <v>2</v>
      </c>
      <c r="E12" s="18">
        <f t="shared" si="1"/>
        <v>105.76923076923077</v>
      </c>
      <c r="F12" s="3" t="s">
        <v>82</v>
      </c>
    </row>
    <row r="13" spans="1:11" x14ac:dyDescent="0.3">
      <c r="B13" s="17"/>
      <c r="C13" s="18"/>
      <c r="D13" s="17"/>
      <c r="E13" s="18"/>
    </row>
    <row r="14" spans="1:11" ht="57.6" x14ac:dyDescent="0.3">
      <c r="A14" t="s">
        <v>58</v>
      </c>
      <c r="B14" s="16">
        <v>80000</v>
      </c>
      <c r="C14" s="18">
        <f t="shared" si="0"/>
        <v>38.46153846153846</v>
      </c>
      <c r="D14" s="17">
        <v>5</v>
      </c>
      <c r="E14" s="18">
        <f t="shared" si="1"/>
        <v>192.30769230769229</v>
      </c>
      <c r="F14" s="3" t="s">
        <v>83</v>
      </c>
    </row>
    <row r="15" spans="1:11" x14ac:dyDescent="0.3">
      <c r="B15" s="17"/>
      <c r="C15" s="18"/>
      <c r="D15" s="17"/>
      <c r="E15" s="18"/>
    </row>
    <row r="16" spans="1:11" x14ac:dyDescent="0.3">
      <c r="A16" t="s">
        <v>60</v>
      </c>
      <c r="B16" s="16">
        <v>70000</v>
      </c>
      <c r="C16" s="18">
        <f t="shared" si="0"/>
        <v>33.653846153846153</v>
      </c>
      <c r="D16" s="17">
        <v>0</v>
      </c>
      <c r="E16" s="18">
        <f t="shared" si="1"/>
        <v>0</v>
      </c>
      <c r="F16" t="s">
        <v>61</v>
      </c>
    </row>
    <row r="17" spans="1:6" x14ac:dyDescent="0.3">
      <c r="B17" s="17"/>
      <c r="C17" s="18"/>
      <c r="D17" s="17"/>
      <c r="E17" s="18"/>
    </row>
    <row r="18" spans="1:6" x14ac:dyDescent="0.3">
      <c r="A18" t="s">
        <v>62</v>
      </c>
      <c r="B18" s="25">
        <v>135000</v>
      </c>
      <c r="C18" s="18">
        <f>B18/2080</f>
        <v>64.90384615384616</v>
      </c>
      <c r="D18" s="17">
        <v>0</v>
      </c>
      <c r="E18" s="18">
        <f>C18*D18</f>
        <v>0</v>
      </c>
      <c r="F18" t="s">
        <v>61</v>
      </c>
    </row>
    <row r="19" spans="1:6" x14ac:dyDescent="0.3">
      <c r="B19" s="17"/>
      <c r="C19" s="18"/>
      <c r="D19" s="17"/>
      <c r="E19" s="18"/>
    </row>
    <row r="20" spans="1:6" x14ac:dyDescent="0.3">
      <c r="A20" t="s">
        <v>64</v>
      </c>
      <c r="B20" s="16">
        <v>140000</v>
      </c>
      <c r="C20" s="18">
        <f t="shared" si="0"/>
        <v>67.307692307692307</v>
      </c>
      <c r="D20" s="17">
        <v>0</v>
      </c>
      <c r="E20" s="18">
        <f t="shared" si="1"/>
        <v>0</v>
      </c>
      <c r="F20" t="s">
        <v>61</v>
      </c>
    </row>
    <row r="21" spans="1:6" x14ac:dyDescent="0.3">
      <c r="B21" s="17"/>
      <c r="C21" s="18"/>
      <c r="D21" s="17"/>
      <c r="E21" s="18"/>
    </row>
    <row r="22" spans="1:6" x14ac:dyDescent="0.3">
      <c r="A22" t="s">
        <v>66</v>
      </c>
      <c r="B22" s="16">
        <v>80000</v>
      </c>
      <c r="C22" s="18">
        <f t="shared" si="0"/>
        <v>38.46153846153846</v>
      </c>
      <c r="D22" s="17">
        <v>0</v>
      </c>
      <c r="E22" s="18">
        <f t="shared" si="1"/>
        <v>0</v>
      </c>
      <c r="F22" t="s">
        <v>61</v>
      </c>
    </row>
    <row r="24" spans="1:6" x14ac:dyDescent="0.3">
      <c r="A24" t="s">
        <v>68</v>
      </c>
      <c r="B24" s="8" t="s">
        <v>69</v>
      </c>
      <c r="C24" t="s">
        <v>70</v>
      </c>
      <c r="D24" t="s">
        <v>84</v>
      </c>
      <c r="E24" s="24">
        <f>10*9</f>
        <v>90</v>
      </c>
      <c r="F24" t="s">
        <v>72</v>
      </c>
    </row>
    <row r="25" spans="1:6" x14ac:dyDescent="0.3">
      <c r="E25" s="17"/>
    </row>
    <row r="26" spans="1:6" x14ac:dyDescent="0.3">
      <c r="A26" t="s">
        <v>73</v>
      </c>
      <c r="E26" s="24">
        <v>0</v>
      </c>
      <c r="F26" t="s">
        <v>85</v>
      </c>
    </row>
    <row r="29" spans="1:6" ht="18" x14ac:dyDescent="0.35">
      <c r="C29" s="7" t="s">
        <v>76</v>
      </c>
      <c r="E29" s="12">
        <f>SUM(E6:E24)</f>
        <v>690.96153846153845</v>
      </c>
    </row>
  </sheetData>
  <printOptions gridLines="1"/>
  <pageMargins left="0.7" right="0.7" top="0.75" bottom="0.75" header="0.3" footer="0.3"/>
  <pageSetup scale="6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E9D36-2434-4665-A61D-556D5758C282}">
  <sheetPr>
    <pageSetUpPr fitToPage="1"/>
  </sheetPr>
  <dimension ref="A1:Q28"/>
  <sheetViews>
    <sheetView workbookViewId="0">
      <selection activeCell="L16" sqref="L16"/>
    </sheetView>
  </sheetViews>
  <sheetFormatPr defaultRowHeight="14.4" x14ac:dyDescent="0.3"/>
  <cols>
    <col min="1" max="1" width="28.109375" customWidth="1"/>
    <col min="2" max="2" width="28.33203125" customWidth="1"/>
    <col min="3" max="3" width="12.44140625" customWidth="1"/>
    <col min="4" max="4" width="13.33203125" customWidth="1"/>
    <col min="5" max="5" width="11.88671875" customWidth="1"/>
    <col min="6" max="6" width="13.44140625" customWidth="1"/>
    <col min="7" max="7" width="11.88671875" customWidth="1"/>
    <col min="8" max="8" width="13.6640625" customWidth="1"/>
    <col min="9" max="9" width="11.88671875" customWidth="1"/>
    <col min="10" max="10" width="14" customWidth="1"/>
    <col min="11" max="11" width="11.88671875" customWidth="1"/>
    <col min="12" max="12" width="60.109375" customWidth="1"/>
  </cols>
  <sheetData>
    <row r="1" spans="1:17" ht="21" x14ac:dyDescent="0.4">
      <c r="A1" s="10" t="s">
        <v>3</v>
      </c>
      <c r="B1" s="10"/>
      <c r="C1" s="10"/>
      <c r="D1" s="10"/>
      <c r="E1" s="10"/>
      <c r="F1" s="10"/>
      <c r="G1" s="10"/>
      <c r="H1" s="10"/>
      <c r="I1" s="10"/>
      <c r="J1" s="10"/>
      <c r="K1" s="10"/>
      <c r="L1" s="10"/>
      <c r="M1" s="10"/>
      <c r="N1" s="10"/>
      <c r="O1" s="10"/>
      <c r="P1" s="10"/>
      <c r="Q1" s="11"/>
    </row>
    <row r="2" spans="1:17" ht="23.4" x14ac:dyDescent="0.45">
      <c r="C2" s="1" t="s">
        <v>86</v>
      </c>
    </row>
    <row r="4" spans="1:17" ht="81.75" customHeight="1" x14ac:dyDescent="0.3">
      <c r="A4" s="13" t="s">
        <v>44</v>
      </c>
      <c r="B4" s="14" t="s">
        <v>45</v>
      </c>
      <c r="C4" s="14" t="s">
        <v>46</v>
      </c>
      <c r="D4" s="14" t="s">
        <v>87</v>
      </c>
      <c r="E4" s="14" t="s">
        <v>88</v>
      </c>
      <c r="F4" s="14" t="s">
        <v>89</v>
      </c>
      <c r="G4" s="14" t="s">
        <v>90</v>
      </c>
      <c r="H4" s="14" t="s">
        <v>91</v>
      </c>
      <c r="I4" s="14" t="s">
        <v>92</v>
      </c>
      <c r="J4" s="14" t="s">
        <v>93</v>
      </c>
      <c r="K4" s="14" t="s">
        <v>94</v>
      </c>
      <c r="L4" s="14" t="s">
        <v>49</v>
      </c>
    </row>
    <row r="6" spans="1:17" ht="43.2" x14ac:dyDescent="0.3">
      <c r="A6" t="s">
        <v>50</v>
      </c>
      <c r="B6" s="16">
        <v>110000</v>
      </c>
      <c r="C6" s="18">
        <f>B6/2080</f>
        <v>52.884615384615387</v>
      </c>
      <c r="D6" s="17">
        <v>1</v>
      </c>
      <c r="E6" s="18">
        <f>C6*D6</f>
        <v>52.884615384615387</v>
      </c>
      <c r="F6" s="20">
        <v>1</v>
      </c>
      <c r="G6" s="18">
        <f>C6*F6</f>
        <v>52.884615384615387</v>
      </c>
      <c r="H6" s="22">
        <v>1</v>
      </c>
      <c r="I6" s="18">
        <f>C6*H6</f>
        <v>52.884615384615387</v>
      </c>
      <c r="J6" s="22">
        <v>1</v>
      </c>
      <c r="K6" s="18">
        <f>C6*J6</f>
        <v>52.884615384615387</v>
      </c>
      <c r="L6" s="5" t="s">
        <v>95</v>
      </c>
    </row>
    <row r="7" spans="1:17" x14ac:dyDescent="0.3">
      <c r="B7" s="17"/>
      <c r="C7" s="18"/>
      <c r="D7" s="17"/>
      <c r="E7" s="18"/>
      <c r="F7" s="20"/>
      <c r="G7" s="18"/>
      <c r="H7" s="22"/>
      <c r="I7" s="18"/>
      <c r="J7" s="22"/>
      <c r="K7" s="18"/>
    </row>
    <row r="8" spans="1:17" ht="35.25" customHeight="1" x14ac:dyDescent="0.3">
      <c r="A8" t="s">
        <v>52</v>
      </c>
      <c r="B8" s="16">
        <v>90000</v>
      </c>
      <c r="C8" s="18">
        <f t="shared" ref="C8:C22" si="0">B8/2080</f>
        <v>43.269230769230766</v>
      </c>
      <c r="D8" s="17">
        <v>1</v>
      </c>
      <c r="E8" s="18">
        <f t="shared" ref="E8:E22" si="1">C8*D8</f>
        <v>43.269230769230766</v>
      </c>
      <c r="F8" s="20">
        <v>1</v>
      </c>
      <c r="G8" s="18">
        <f>C8*F8</f>
        <v>43.269230769230766</v>
      </c>
      <c r="H8" s="22">
        <v>1</v>
      </c>
      <c r="I8" s="18">
        <f>C8*H8</f>
        <v>43.269230769230766</v>
      </c>
      <c r="J8" s="22">
        <v>1</v>
      </c>
      <c r="K8" s="18">
        <f>C8*J8</f>
        <v>43.269230769230766</v>
      </c>
      <c r="L8" s="5" t="s">
        <v>96</v>
      </c>
    </row>
    <row r="9" spans="1:17" x14ac:dyDescent="0.3">
      <c r="B9" s="17"/>
      <c r="C9" s="18"/>
      <c r="D9" s="17"/>
      <c r="E9" s="18"/>
      <c r="F9" s="20"/>
      <c r="G9" s="18"/>
      <c r="H9" s="22"/>
      <c r="I9" s="18"/>
      <c r="J9" s="22"/>
      <c r="K9" s="18"/>
    </row>
    <row r="10" spans="1:17" ht="28.8" x14ac:dyDescent="0.3">
      <c r="A10" t="s">
        <v>54</v>
      </c>
      <c r="B10" s="16">
        <v>70000</v>
      </c>
      <c r="C10" s="18">
        <f t="shared" si="0"/>
        <v>33.653846153846153</v>
      </c>
      <c r="D10" s="17">
        <v>1</v>
      </c>
      <c r="E10" s="18">
        <f t="shared" si="1"/>
        <v>33.653846153846153</v>
      </c>
      <c r="F10" s="20">
        <v>1</v>
      </c>
      <c r="G10" s="18">
        <f>C10*F10</f>
        <v>33.653846153846153</v>
      </c>
      <c r="H10" s="22">
        <v>1</v>
      </c>
      <c r="I10" s="18">
        <f>C10*H10</f>
        <v>33.653846153846153</v>
      </c>
      <c r="J10" s="22">
        <v>1</v>
      </c>
      <c r="K10" s="18">
        <f>C10*J10</f>
        <v>33.653846153846153</v>
      </c>
      <c r="L10" s="3" t="s">
        <v>97</v>
      </c>
    </row>
    <row r="11" spans="1:17" x14ac:dyDescent="0.3">
      <c r="B11" s="17"/>
      <c r="C11" s="18"/>
      <c r="D11" s="17"/>
      <c r="E11" s="18"/>
      <c r="F11" s="20"/>
      <c r="G11" s="18"/>
      <c r="H11" s="22"/>
      <c r="I11" s="18"/>
      <c r="J11" s="22"/>
      <c r="K11" s="18"/>
    </row>
    <row r="12" spans="1:17" ht="72" x14ac:dyDescent="0.3">
      <c r="A12" t="s">
        <v>56</v>
      </c>
      <c r="B12" s="16">
        <v>110000</v>
      </c>
      <c r="C12" s="18">
        <f t="shared" si="0"/>
        <v>52.884615384615387</v>
      </c>
      <c r="D12" s="17">
        <v>2</v>
      </c>
      <c r="E12" s="18">
        <f t="shared" si="1"/>
        <v>105.76923076923077</v>
      </c>
      <c r="F12" s="20">
        <v>3</v>
      </c>
      <c r="G12" s="18">
        <f>C12*F12</f>
        <v>158.65384615384616</v>
      </c>
      <c r="H12" s="22">
        <v>4</v>
      </c>
      <c r="I12" s="18">
        <f>C12*H12</f>
        <v>211.53846153846155</v>
      </c>
      <c r="J12" s="22">
        <v>5</v>
      </c>
      <c r="K12" s="18">
        <f>C12*J12</f>
        <v>264.42307692307691</v>
      </c>
      <c r="L12" s="3" t="s">
        <v>98</v>
      </c>
    </row>
    <row r="13" spans="1:17" x14ac:dyDescent="0.3">
      <c r="B13" s="17"/>
      <c r="C13" s="18"/>
      <c r="D13" s="17"/>
      <c r="E13" s="18"/>
      <c r="F13" s="20"/>
      <c r="G13" s="18"/>
      <c r="H13" s="22"/>
      <c r="I13" s="18"/>
      <c r="J13" s="22"/>
      <c r="K13" s="18"/>
    </row>
    <row r="14" spans="1:17" ht="94.5" customHeight="1" x14ac:dyDescent="0.3">
      <c r="A14" t="s">
        <v>58</v>
      </c>
      <c r="B14" s="16">
        <v>80000</v>
      </c>
      <c r="C14" s="18">
        <f t="shared" si="0"/>
        <v>38.46153846153846</v>
      </c>
      <c r="D14" s="17">
        <v>5</v>
      </c>
      <c r="E14" s="18">
        <f t="shared" si="1"/>
        <v>192.30769230769229</v>
      </c>
      <c r="F14" s="20">
        <v>7</v>
      </c>
      <c r="G14" s="18">
        <f>C14*F14</f>
        <v>269.23076923076923</v>
      </c>
      <c r="H14" s="22">
        <v>10</v>
      </c>
      <c r="I14" s="18">
        <f>C14*H14</f>
        <v>384.61538461538458</v>
      </c>
      <c r="J14" s="22">
        <v>12</v>
      </c>
      <c r="K14" s="18">
        <f>C14*J14</f>
        <v>461.53846153846155</v>
      </c>
      <c r="L14" s="5" t="s">
        <v>99</v>
      </c>
    </row>
    <row r="15" spans="1:17" x14ac:dyDescent="0.3">
      <c r="B15" s="17"/>
      <c r="C15" s="18"/>
      <c r="D15" s="17"/>
      <c r="E15" s="18"/>
      <c r="F15" s="20"/>
      <c r="G15" s="18"/>
      <c r="H15" s="22"/>
      <c r="I15" s="18"/>
      <c r="J15" s="22"/>
      <c r="K15" s="18"/>
    </row>
    <row r="16" spans="1:17" x14ac:dyDescent="0.3">
      <c r="A16" t="s">
        <v>60</v>
      </c>
      <c r="B16" s="16">
        <v>70000</v>
      </c>
      <c r="C16" s="18">
        <f t="shared" si="0"/>
        <v>33.653846153846153</v>
      </c>
      <c r="D16" s="17">
        <v>1</v>
      </c>
      <c r="E16" s="18">
        <f t="shared" si="1"/>
        <v>33.653846153846153</v>
      </c>
      <c r="F16" s="20">
        <v>2</v>
      </c>
      <c r="G16" s="18">
        <f t="shared" ref="G16:G22" si="2">E16*F16</f>
        <v>67.307692307692307</v>
      </c>
      <c r="H16" s="22">
        <v>3</v>
      </c>
      <c r="I16" s="18">
        <f>E16*H16</f>
        <v>100.96153846153845</v>
      </c>
      <c r="J16" s="22">
        <v>4</v>
      </c>
      <c r="K16" s="18">
        <f>E16*J16</f>
        <v>134.61538461538461</v>
      </c>
      <c r="L16" t="s">
        <v>100</v>
      </c>
    </row>
    <row r="17" spans="1:12" x14ac:dyDescent="0.3">
      <c r="B17" s="17"/>
      <c r="C17" s="18"/>
      <c r="D17" s="17"/>
      <c r="E17" s="18"/>
      <c r="F17" s="20"/>
      <c r="G17" s="18"/>
      <c r="H17" s="22"/>
      <c r="I17" s="18"/>
      <c r="J17" s="22"/>
      <c r="K17" s="18"/>
    </row>
    <row r="18" spans="1:12" x14ac:dyDescent="0.3">
      <c r="A18" t="s">
        <v>62</v>
      </c>
      <c r="B18" s="25">
        <v>135000</v>
      </c>
      <c r="C18" s="18">
        <f t="shared" si="0"/>
        <v>64.90384615384616</v>
      </c>
      <c r="D18" s="17">
        <v>0</v>
      </c>
      <c r="E18" s="18">
        <f t="shared" ref="E18" si="3">C18*D18</f>
        <v>0</v>
      </c>
      <c r="F18" s="20">
        <v>0</v>
      </c>
      <c r="G18" s="18">
        <f t="shared" ref="G18" si="4">E18*F18</f>
        <v>0</v>
      </c>
      <c r="H18" s="22">
        <v>0</v>
      </c>
      <c r="I18" s="18">
        <f t="shared" ref="I18" si="5">G18*H18</f>
        <v>0</v>
      </c>
      <c r="J18" s="22">
        <v>0</v>
      </c>
      <c r="K18" s="18">
        <f t="shared" ref="K18" si="6">I18*J18</f>
        <v>0</v>
      </c>
      <c r="L18" t="s">
        <v>61</v>
      </c>
    </row>
    <row r="19" spans="1:12" x14ac:dyDescent="0.3">
      <c r="B19" s="17"/>
      <c r="C19" s="18"/>
      <c r="D19" s="17"/>
      <c r="E19" s="18"/>
      <c r="F19" s="20"/>
      <c r="G19" s="18"/>
      <c r="H19" s="22"/>
      <c r="I19" s="18"/>
      <c r="J19" s="22"/>
      <c r="K19" s="18"/>
    </row>
    <row r="20" spans="1:12" x14ac:dyDescent="0.3">
      <c r="A20" t="s">
        <v>64</v>
      </c>
      <c r="B20" s="16">
        <v>140000</v>
      </c>
      <c r="C20" s="18">
        <f t="shared" si="0"/>
        <v>67.307692307692307</v>
      </c>
      <c r="D20" s="17">
        <v>0</v>
      </c>
      <c r="E20" s="18">
        <f t="shared" si="1"/>
        <v>0</v>
      </c>
      <c r="F20" s="20">
        <v>0</v>
      </c>
      <c r="G20" s="18">
        <f t="shared" si="2"/>
        <v>0</v>
      </c>
      <c r="H20" s="22">
        <v>0</v>
      </c>
      <c r="I20" s="18">
        <f t="shared" ref="I20:I22" si="7">G20*H20</f>
        <v>0</v>
      </c>
      <c r="J20" s="22">
        <v>0</v>
      </c>
      <c r="K20" s="18">
        <f t="shared" ref="K20:K22" si="8">I20*J20</f>
        <v>0</v>
      </c>
      <c r="L20" t="s">
        <v>61</v>
      </c>
    </row>
    <row r="21" spans="1:12" x14ac:dyDescent="0.3">
      <c r="B21" s="17"/>
      <c r="C21" s="18"/>
      <c r="D21" s="17"/>
      <c r="E21" s="18"/>
      <c r="F21" s="20"/>
      <c r="G21" s="18"/>
      <c r="H21" s="22"/>
      <c r="I21" s="18"/>
      <c r="J21" s="22"/>
      <c r="K21" s="18"/>
    </row>
    <row r="22" spans="1:12" x14ac:dyDescent="0.3">
      <c r="A22" t="s">
        <v>66</v>
      </c>
      <c r="B22" s="16">
        <v>80000</v>
      </c>
      <c r="C22" s="18">
        <f t="shared" si="0"/>
        <v>38.46153846153846</v>
      </c>
      <c r="D22" s="17">
        <v>0</v>
      </c>
      <c r="E22" s="18">
        <f t="shared" si="1"/>
        <v>0</v>
      </c>
      <c r="F22" s="20">
        <v>0</v>
      </c>
      <c r="G22" s="18">
        <f t="shared" si="2"/>
        <v>0</v>
      </c>
      <c r="H22" s="22">
        <v>0</v>
      </c>
      <c r="I22" s="18">
        <f t="shared" si="7"/>
        <v>0</v>
      </c>
      <c r="J22" s="22">
        <v>0</v>
      </c>
      <c r="K22" s="18">
        <f t="shared" si="8"/>
        <v>0</v>
      </c>
      <c r="L22" t="s">
        <v>61</v>
      </c>
    </row>
    <row r="23" spans="1:12" x14ac:dyDescent="0.3">
      <c r="F23" s="21"/>
    </row>
    <row r="24" spans="1:12" x14ac:dyDescent="0.3">
      <c r="A24" t="s">
        <v>68</v>
      </c>
      <c r="B24" s="23" t="s">
        <v>69</v>
      </c>
      <c r="C24" t="s">
        <v>70</v>
      </c>
      <c r="D24" t="s">
        <v>84</v>
      </c>
      <c r="E24" s="24">
        <f>10*9</f>
        <v>90</v>
      </c>
      <c r="F24" s="9"/>
      <c r="G24" s="24">
        <f>10*9</f>
        <v>90</v>
      </c>
      <c r="H24" s="9"/>
      <c r="I24" s="24">
        <f>10*9</f>
        <v>90</v>
      </c>
      <c r="J24" s="9"/>
      <c r="K24" s="24">
        <f>10*9</f>
        <v>90</v>
      </c>
      <c r="L24" t="s">
        <v>72</v>
      </c>
    </row>
    <row r="25" spans="1:12" x14ac:dyDescent="0.3">
      <c r="B25" s="23"/>
      <c r="E25" s="24"/>
      <c r="F25" s="9"/>
      <c r="G25" s="24"/>
      <c r="H25" s="9"/>
      <c r="I25" s="24"/>
      <c r="J25" s="9"/>
      <c r="K25" s="24"/>
    </row>
    <row r="26" spans="1:12" x14ac:dyDescent="0.3">
      <c r="A26" t="s">
        <v>73</v>
      </c>
      <c r="E26" s="24">
        <v>0</v>
      </c>
      <c r="F26" s="17"/>
      <c r="G26" s="24">
        <v>0</v>
      </c>
      <c r="H26" s="24"/>
      <c r="I26" s="24">
        <v>0</v>
      </c>
      <c r="J26" s="9"/>
      <c r="K26" s="9">
        <v>0</v>
      </c>
      <c r="L26" t="s">
        <v>85</v>
      </c>
    </row>
    <row r="28" spans="1:12" ht="18" x14ac:dyDescent="0.35">
      <c r="C28" s="7" t="s">
        <v>76</v>
      </c>
      <c r="E28" s="12">
        <f>SUM(E6:E24)</f>
        <v>551.53846153846143</v>
      </c>
      <c r="F28" s="12"/>
      <c r="G28" s="12">
        <f>SUM(G6:G24)</f>
        <v>714.99999999999989</v>
      </c>
      <c r="H28" s="12"/>
      <c r="I28" s="12">
        <f>SUM(I6:I24)</f>
        <v>916.92307692307691</v>
      </c>
      <c r="J28" s="12"/>
      <c r="K28" s="12">
        <f>SUM(K6:K24)</f>
        <v>1080.3846153846152</v>
      </c>
    </row>
  </sheetData>
  <printOptions gridLines="1"/>
  <pageMargins left="0.7" right="0.7" top="0.75" bottom="0.75" header="0.3" footer="0.3"/>
  <pageSetup scale="6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17fa274-bcfd-4415-81af-84aeeba0acc5">
      <Terms xmlns="http://schemas.microsoft.com/office/infopath/2007/PartnerControls"/>
    </lcf76f155ced4ddcb4097134ff3c332f>
    <TaxCatchAll xmlns="37a28615-bc28-475b-9539-951d8378f39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60FCB9F34F7A444A754A40169944ECD" ma:contentTypeVersion="19" ma:contentTypeDescription="Create a new document." ma:contentTypeScope="" ma:versionID="b99a70d8c65841cdac3f9362a97cc249">
  <xsd:schema xmlns:xsd="http://www.w3.org/2001/XMLSchema" xmlns:xs="http://www.w3.org/2001/XMLSchema" xmlns:p="http://schemas.microsoft.com/office/2006/metadata/properties" xmlns:ns2="817fa274-bcfd-4415-81af-84aeeba0acc5" xmlns:ns3="37a28615-bc28-475b-9539-951d8378f392" targetNamespace="http://schemas.microsoft.com/office/2006/metadata/properties" ma:root="true" ma:fieldsID="bb7a9b8587c2a7ff074098636f48f36b" ns2:_="" ns3:_="">
    <xsd:import namespace="817fa274-bcfd-4415-81af-84aeeba0acc5"/>
    <xsd:import namespace="37a28615-bc28-475b-9539-951d8378f39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OCR"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7fa274-bcfd-4415-81af-84aeeba0ac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8ab95b9-39aa-4b9d-a2e7-0451eedf9b8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a28615-bc28-475b-9539-951d8378f39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ea1bb94-00b8-41dc-b5c3-5188785fb6b6}" ma:internalName="TaxCatchAll" ma:showField="CatchAllData" ma:web="37a28615-bc28-475b-9539-951d8378f3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8ACA7B4-CA11-4668-A73F-0222A6496B6E}">
  <ds:schemaRefs>
    <ds:schemaRef ds:uri="http://schemas.microsoft.com/office/2006/documentManagement/types"/>
    <ds:schemaRef ds:uri="http://www.w3.org/XML/1998/namespace"/>
    <ds:schemaRef ds:uri="http://purl.org/dc/elements/1.1/"/>
    <ds:schemaRef ds:uri="http://purl.org/dc/terms/"/>
    <ds:schemaRef ds:uri="c01e4035-344d-4221-8222-2881871c2ea4"/>
    <ds:schemaRef ds:uri="http://purl.org/dc/dcmitype/"/>
    <ds:schemaRef ds:uri="http://schemas.microsoft.com/office/2006/metadata/properties"/>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FD6143BE-8BD0-460B-9B83-0A4027B3CE9C}"/>
</file>

<file path=customXml/itemProps3.xml><?xml version="1.0" encoding="utf-8"?>
<ds:datastoreItem xmlns:ds="http://schemas.openxmlformats.org/officeDocument/2006/customXml" ds:itemID="{C80B75D6-881C-4852-908A-8AD39F6C592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Disclaimer</vt:lpstr>
      <vt:lpstr>Fee Justification Spreadsheet</vt:lpstr>
      <vt:lpstr>Example Rezoning Fee Cost Basis</vt:lpstr>
      <vt:lpstr>Example Prelim Plat Cost Basis</vt:lpstr>
      <vt:lpstr>Example Const Plan Cost Basis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Suddath, Joshua Wayne</dc:creator>
  <cp:keywords/>
  <dc:description/>
  <cp:lastModifiedBy>Suddath, Joshua Wayne</cp:lastModifiedBy>
  <cp:revision/>
  <dcterms:created xsi:type="dcterms:W3CDTF">2025-11-04T14:01:12Z</dcterms:created>
  <dcterms:modified xsi:type="dcterms:W3CDTF">2026-05-13T20:34:04Z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0x010100360FCB9F34F7A444A754A40169944ECD</vt:lpwstr>
  </property>
</Properties>
</file>